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3-2024/Reporting/042023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24" i="1" l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K123" i="1"/>
  <c r="BK122" i="1"/>
  <c r="BK124" i="1" s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J112" i="1"/>
  <c r="BJ113" i="1" s="1"/>
  <c r="BI112" i="1"/>
  <c r="BH112" i="1"/>
  <c r="BH113" i="1" s="1"/>
  <c r="BG112" i="1"/>
  <c r="BG113" i="1" s="1"/>
  <c r="BF112" i="1"/>
  <c r="BF113" i="1" s="1"/>
  <c r="BE112" i="1"/>
  <c r="BD112" i="1"/>
  <c r="BD113" i="1" s="1"/>
  <c r="BC112" i="1"/>
  <c r="BC113" i="1" s="1"/>
  <c r="BB112" i="1"/>
  <c r="BB113" i="1" s="1"/>
  <c r="BA112" i="1"/>
  <c r="AZ112" i="1"/>
  <c r="AZ113" i="1" s="1"/>
  <c r="AY112" i="1"/>
  <c r="AY113" i="1" s="1"/>
  <c r="AX112" i="1"/>
  <c r="AX113" i="1" s="1"/>
  <c r="AW112" i="1"/>
  <c r="AV112" i="1"/>
  <c r="AV113" i="1" s="1"/>
  <c r="AU112" i="1"/>
  <c r="AU113" i="1" s="1"/>
  <c r="AT112" i="1"/>
  <c r="AT113" i="1" s="1"/>
  <c r="AS112" i="1"/>
  <c r="AR112" i="1"/>
  <c r="AR113" i="1" s="1"/>
  <c r="AQ112" i="1"/>
  <c r="AQ113" i="1" s="1"/>
  <c r="AP112" i="1"/>
  <c r="AP113" i="1" s="1"/>
  <c r="AO112" i="1"/>
  <c r="AN112" i="1"/>
  <c r="AN113" i="1" s="1"/>
  <c r="AM112" i="1"/>
  <c r="AM113" i="1" s="1"/>
  <c r="AL112" i="1"/>
  <c r="AL113" i="1" s="1"/>
  <c r="AK112" i="1"/>
  <c r="AJ112" i="1"/>
  <c r="AJ113" i="1" s="1"/>
  <c r="AI112" i="1"/>
  <c r="AI113" i="1" s="1"/>
  <c r="AH112" i="1"/>
  <c r="AH113" i="1" s="1"/>
  <c r="AG112" i="1"/>
  <c r="AF112" i="1"/>
  <c r="AF113" i="1" s="1"/>
  <c r="AE112" i="1"/>
  <c r="AE113" i="1" s="1"/>
  <c r="AD112" i="1"/>
  <c r="AD113" i="1" s="1"/>
  <c r="AC112" i="1"/>
  <c r="AB112" i="1"/>
  <c r="AB113" i="1" s="1"/>
  <c r="AA112" i="1"/>
  <c r="AA113" i="1" s="1"/>
  <c r="Z112" i="1"/>
  <c r="Z113" i="1" s="1"/>
  <c r="Y112" i="1"/>
  <c r="X112" i="1"/>
  <c r="X113" i="1" s="1"/>
  <c r="W112" i="1"/>
  <c r="W113" i="1" s="1"/>
  <c r="V112" i="1"/>
  <c r="V113" i="1" s="1"/>
  <c r="U112" i="1"/>
  <c r="T112" i="1"/>
  <c r="T113" i="1" s="1"/>
  <c r="S112" i="1"/>
  <c r="S113" i="1" s="1"/>
  <c r="R112" i="1"/>
  <c r="R113" i="1" s="1"/>
  <c r="Q112" i="1"/>
  <c r="P112" i="1"/>
  <c r="P113" i="1" s="1"/>
  <c r="O112" i="1"/>
  <c r="O113" i="1" s="1"/>
  <c r="N112" i="1"/>
  <c r="N113" i="1" s="1"/>
  <c r="M112" i="1"/>
  <c r="L112" i="1"/>
  <c r="L113" i="1" s="1"/>
  <c r="K112" i="1"/>
  <c r="K113" i="1" s="1"/>
  <c r="J112" i="1"/>
  <c r="J113" i="1" s="1"/>
  <c r="I112" i="1"/>
  <c r="H112" i="1"/>
  <c r="H113" i="1" s="1"/>
  <c r="G112" i="1"/>
  <c r="G113" i="1" s="1"/>
  <c r="F112" i="1"/>
  <c r="F113" i="1" s="1"/>
  <c r="E112" i="1"/>
  <c r="D112" i="1"/>
  <c r="D113" i="1" s="1"/>
  <c r="C112" i="1"/>
  <c r="C113" i="1" s="1"/>
  <c r="BK111" i="1"/>
  <c r="BK110" i="1"/>
  <c r="BK109" i="1"/>
  <c r="BK108" i="1"/>
  <c r="BK107" i="1"/>
  <c r="BK112" i="1" s="1"/>
  <c r="BK113" i="1" s="1"/>
  <c r="BK106" i="1"/>
  <c r="BJ103" i="1"/>
  <c r="BI103" i="1"/>
  <c r="BI113" i="1" s="1"/>
  <c r="BH103" i="1"/>
  <c r="BG103" i="1"/>
  <c r="BF103" i="1"/>
  <c r="BE103" i="1"/>
  <c r="BE113" i="1" s="1"/>
  <c r="BD103" i="1"/>
  <c r="BC103" i="1"/>
  <c r="BB103" i="1"/>
  <c r="BA103" i="1"/>
  <c r="BA113" i="1" s="1"/>
  <c r="AZ103" i="1"/>
  <c r="AY103" i="1"/>
  <c r="AX103" i="1"/>
  <c r="AW103" i="1"/>
  <c r="AW113" i="1" s="1"/>
  <c r="AV103" i="1"/>
  <c r="AU103" i="1"/>
  <c r="AT103" i="1"/>
  <c r="AS103" i="1"/>
  <c r="AS113" i="1" s="1"/>
  <c r="AR103" i="1"/>
  <c r="AQ103" i="1"/>
  <c r="AP103" i="1"/>
  <c r="AO103" i="1"/>
  <c r="AO113" i="1" s="1"/>
  <c r="AN103" i="1"/>
  <c r="AM103" i="1"/>
  <c r="AL103" i="1"/>
  <c r="AK103" i="1"/>
  <c r="AK113" i="1" s="1"/>
  <c r="AJ103" i="1"/>
  <c r="AI103" i="1"/>
  <c r="AH103" i="1"/>
  <c r="AG103" i="1"/>
  <c r="AG113" i="1" s="1"/>
  <c r="AF103" i="1"/>
  <c r="AE103" i="1"/>
  <c r="AD103" i="1"/>
  <c r="AC103" i="1"/>
  <c r="AC113" i="1" s="1"/>
  <c r="AB103" i="1"/>
  <c r="AA103" i="1"/>
  <c r="Z103" i="1"/>
  <c r="Y103" i="1"/>
  <c r="Y113" i="1" s="1"/>
  <c r="X103" i="1"/>
  <c r="W103" i="1"/>
  <c r="V103" i="1"/>
  <c r="U103" i="1"/>
  <c r="U113" i="1" s="1"/>
  <c r="T103" i="1"/>
  <c r="S103" i="1"/>
  <c r="R103" i="1"/>
  <c r="Q103" i="1"/>
  <c r="Q113" i="1" s="1"/>
  <c r="P103" i="1"/>
  <c r="O103" i="1"/>
  <c r="N103" i="1"/>
  <c r="M103" i="1"/>
  <c r="M113" i="1" s="1"/>
  <c r="L103" i="1"/>
  <c r="K103" i="1"/>
  <c r="J103" i="1"/>
  <c r="I103" i="1"/>
  <c r="I113" i="1" s="1"/>
  <c r="H103" i="1"/>
  <c r="G103" i="1"/>
  <c r="F103" i="1"/>
  <c r="E103" i="1"/>
  <c r="E113" i="1" s="1"/>
  <c r="D103" i="1"/>
  <c r="C103" i="1"/>
  <c r="BK102" i="1"/>
  <c r="BK103" i="1" s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K96" i="1"/>
  <c r="BI93" i="1"/>
  <c r="BE93" i="1"/>
  <c r="BA93" i="1"/>
  <c r="AW93" i="1"/>
  <c r="AS93" i="1"/>
  <c r="AO93" i="1"/>
  <c r="AK93" i="1"/>
  <c r="AG93" i="1"/>
  <c r="AC93" i="1"/>
  <c r="Y93" i="1"/>
  <c r="U93" i="1"/>
  <c r="Q93" i="1"/>
  <c r="M93" i="1"/>
  <c r="I93" i="1"/>
  <c r="E93" i="1"/>
  <c r="BJ92" i="1"/>
  <c r="BJ93" i="1" s="1"/>
  <c r="BI92" i="1"/>
  <c r="BH92" i="1"/>
  <c r="BH93" i="1" s="1"/>
  <c r="BG92" i="1"/>
  <c r="BG93" i="1" s="1"/>
  <c r="BF92" i="1"/>
  <c r="BF93" i="1" s="1"/>
  <c r="BE92" i="1"/>
  <c r="BD92" i="1"/>
  <c r="BD93" i="1" s="1"/>
  <c r="BC92" i="1"/>
  <c r="BC93" i="1" s="1"/>
  <c r="BB92" i="1"/>
  <c r="BB93" i="1" s="1"/>
  <c r="BA92" i="1"/>
  <c r="AZ92" i="1"/>
  <c r="AZ93" i="1" s="1"/>
  <c r="AY92" i="1"/>
  <c r="AY93" i="1" s="1"/>
  <c r="AX92" i="1"/>
  <c r="AX93" i="1" s="1"/>
  <c r="AW92" i="1"/>
  <c r="AV92" i="1"/>
  <c r="AV93" i="1" s="1"/>
  <c r="AU92" i="1"/>
  <c r="AU93" i="1" s="1"/>
  <c r="AT92" i="1"/>
  <c r="AT93" i="1" s="1"/>
  <c r="AS92" i="1"/>
  <c r="AR92" i="1"/>
  <c r="AR93" i="1" s="1"/>
  <c r="AQ92" i="1"/>
  <c r="AQ93" i="1" s="1"/>
  <c r="AP92" i="1"/>
  <c r="AP93" i="1" s="1"/>
  <c r="AO92" i="1"/>
  <c r="AN92" i="1"/>
  <c r="AN93" i="1" s="1"/>
  <c r="AM92" i="1"/>
  <c r="AM93" i="1" s="1"/>
  <c r="AL92" i="1"/>
  <c r="AL93" i="1" s="1"/>
  <c r="AK92" i="1"/>
  <c r="AJ92" i="1"/>
  <c r="AJ93" i="1" s="1"/>
  <c r="AI92" i="1"/>
  <c r="AI93" i="1" s="1"/>
  <c r="AH92" i="1"/>
  <c r="AH93" i="1" s="1"/>
  <c r="AG92" i="1"/>
  <c r="AF92" i="1"/>
  <c r="AF93" i="1" s="1"/>
  <c r="AE92" i="1"/>
  <c r="AE93" i="1" s="1"/>
  <c r="AD92" i="1"/>
  <c r="AD93" i="1" s="1"/>
  <c r="AC92" i="1"/>
  <c r="AB92" i="1"/>
  <c r="AB93" i="1" s="1"/>
  <c r="AA92" i="1"/>
  <c r="AA93" i="1" s="1"/>
  <c r="Z92" i="1"/>
  <c r="Z93" i="1" s="1"/>
  <c r="Y92" i="1"/>
  <c r="X92" i="1"/>
  <c r="X93" i="1" s="1"/>
  <c r="W92" i="1"/>
  <c r="W93" i="1" s="1"/>
  <c r="V92" i="1"/>
  <c r="V93" i="1" s="1"/>
  <c r="U92" i="1"/>
  <c r="T92" i="1"/>
  <c r="T93" i="1" s="1"/>
  <c r="S92" i="1"/>
  <c r="S93" i="1" s="1"/>
  <c r="R92" i="1"/>
  <c r="R93" i="1" s="1"/>
  <c r="Q92" i="1"/>
  <c r="P92" i="1"/>
  <c r="P93" i="1" s="1"/>
  <c r="O92" i="1"/>
  <c r="O93" i="1" s="1"/>
  <c r="N92" i="1"/>
  <c r="N93" i="1" s="1"/>
  <c r="M92" i="1"/>
  <c r="L92" i="1"/>
  <c r="L93" i="1" s="1"/>
  <c r="K92" i="1"/>
  <c r="K93" i="1" s="1"/>
  <c r="J92" i="1"/>
  <c r="J93" i="1" s="1"/>
  <c r="I92" i="1"/>
  <c r="H92" i="1"/>
  <c r="H93" i="1" s="1"/>
  <c r="G92" i="1"/>
  <c r="G93" i="1" s="1"/>
  <c r="F92" i="1"/>
  <c r="F93" i="1" s="1"/>
  <c r="E92" i="1"/>
  <c r="D92" i="1"/>
  <c r="D93" i="1" s="1"/>
  <c r="C92" i="1"/>
  <c r="C93" i="1" s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92" i="1" s="1"/>
  <c r="BK93" i="1" s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K65" i="1"/>
  <c r="BK64" i="1"/>
  <c r="AP60" i="1"/>
  <c r="Z60" i="1"/>
  <c r="J60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59" i="1" s="1"/>
  <c r="BK38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K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K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0" i="1"/>
  <c r="BK29" i="1"/>
  <c r="BK28" i="1"/>
  <c r="BK27" i="1"/>
  <c r="BK26" i="1"/>
  <c r="BK25" i="1"/>
  <c r="BK24" i="1"/>
  <c r="BK32" i="1" s="1"/>
  <c r="BK23" i="1"/>
  <c r="BK22" i="1"/>
  <c r="BJ20" i="1"/>
  <c r="BJ60" i="1" s="1"/>
  <c r="BI20" i="1"/>
  <c r="BH20" i="1"/>
  <c r="BG20" i="1"/>
  <c r="BF20" i="1"/>
  <c r="BF60" i="1" s="1"/>
  <c r="BE20" i="1"/>
  <c r="BD20" i="1"/>
  <c r="BC20" i="1"/>
  <c r="BB20" i="1"/>
  <c r="BB60" i="1" s="1"/>
  <c r="BA20" i="1"/>
  <c r="AZ20" i="1"/>
  <c r="AY20" i="1"/>
  <c r="AX20" i="1"/>
  <c r="AX60" i="1" s="1"/>
  <c r="AW20" i="1"/>
  <c r="AV20" i="1"/>
  <c r="AU20" i="1"/>
  <c r="AT20" i="1"/>
  <c r="AT60" i="1" s="1"/>
  <c r="AS20" i="1"/>
  <c r="AR20" i="1"/>
  <c r="AQ20" i="1"/>
  <c r="AP20" i="1"/>
  <c r="AO20" i="1"/>
  <c r="AN20" i="1"/>
  <c r="AM20" i="1"/>
  <c r="AL20" i="1"/>
  <c r="AL60" i="1" s="1"/>
  <c r="AK20" i="1"/>
  <c r="AJ20" i="1"/>
  <c r="AI20" i="1"/>
  <c r="AH20" i="1"/>
  <c r="AH60" i="1" s="1"/>
  <c r="AG20" i="1"/>
  <c r="AF20" i="1"/>
  <c r="AE20" i="1"/>
  <c r="AD20" i="1"/>
  <c r="AD60" i="1" s="1"/>
  <c r="AC20" i="1"/>
  <c r="AB20" i="1"/>
  <c r="AA20" i="1"/>
  <c r="Z20" i="1"/>
  <c r="Y20" i="1"/>
  <c r="X20" i="1"/>
  <c r="W20" i="1"/>
  <c r="V20" i="1"/>
  <c r="V60" i="1" s="1"/>
  <c r="U20" i="1"/>
  <c r="T20" i="1"/>
  <c r="S20" i="1"/>
  <c r="R20" i="1"/>
  <c r="R60" i="1" s="1"/>
  <c r="Q20" i="1"/>
  <c r="P20" i="1"/>
  <c r="O20" i="1"/>
  <c r="N20" i="1"/>
  <c r="N60" i="1" s="1"/>
  <c r="M20" i="1"/>
  <c r="L20" i="1"/>
  <c r="K20" i="1"/>
  <c r="J20" i="1"/>
  <c r="I20" i="1"/>
  <c r="H20" i="1"/>
  <c r="G20" i="1"/>
  <c r="F20" i="1"/>
  <c r="F60" i="1" s="1"/>
  <c r="E20" i="1"/>
  <c r="D20" i="1"/>
  <c r="C20" i="1"/>
  <c r="BK19" i="1"/>
  <c r="BK20" i="1" s="1"/>
  <c r="BK18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E60" i="1" l="1"/>
  <c r="Q60" i="1"/>
  <c r="AC60" i="1"/>
  <c r="AO60" i="1"/>
  <c r="BA60" i="1"/>
  <c r="G119" i="1"/>
  <c r="W119" i="1"/>
  <c r="AM119" i="1"/>
  <c r="BC119" i="1"/>
  <c r="M60" i="1"/>
  <c r="Y60" i="1"/>
  <c r="AG60" i="1"/>
  <c r="AG119" i="1" s="1"/>
  <c r="AS60" i="1"/>
  <c r="BE60" i="1"/>
  <c r="J119" i="1"/>
  <c r="R119" i="1"/>
  <c r="Z119" i="1"/>
  <c r="AH119" i="1"/>
  <c r="AP119" i="1"/>
  <c r="AX119" i="1"/>
  <c r="BF119" i="1"/>
  <c r="C60" i="1"/>
  <c r="C119" i="1" s="1"/>
  <c r="G60" i="1"/>
  <c r="K60" i="1"/>
  <c r="K119" i="1" s="1"/>
  <c r="O60" i="1"/>
  <c r="O119" i="1" s="1"/>
  <c r="S60" i="1"/>
  <c r="S119" i="1" s="1"/>
  <c r="W60" i="1"/>
  <c r="AA60" i="1"/>
  <c r="AA119" i="1" s="1"/>
  <c r="AE60" i="1"/>
  <c r="AE119" i="1" s="1"/>
  <c r="AI60" i="1"/>
  <c r="AI119" i="1" s="1"/>
  <c r="AM60" i="1"/>
  <c r="AQ60" i="1"/>
  <c r="AQ119" i="1" s="1"/>
  <c r="AU60" i="1"/>
  <c r="AU119" i="1" s="1"/>
  <c r="AY60" i="1"/>
  <c r="AY119" i="1" s="1"/>
  <c r="BC60" i="1"/>
  <c r="BG60" i="1"/>
  <c r="BG119" i="1" s="1"/>
  <c r="P119" i="1"/>
  <c r="AF119" i="1"/>
  <c r="AV119" i="1"/>
  <c r="I60" i="1"/>
  <c r="I119" i="1" s="1"/>
  <c r="U60" i="1"/>
  <c r="AK60" i="1"/>
  <c r="AW60" i="1"/>
  <c r="BI60" i="1"/>
  <c r="F119" i="1"/>
  <c r="N119" i="1"/>
  <c r="V119" i="1"/>
  <c r="AD119" i="1"/>
  <c r="AL119" i="1"/>
  <c r="AT119" i="1"/>
  <c r="BB119" i="1"/>
  <c r="BJ119" i="1"/>
  <c r="BK16" i="1"/>
  <c r="BK60" i="1" s="1"/>
  <c r="BK119" i="1" s="1"/>
  <c r="D60" i="1"/>
  <c r="D119" i="1" s="1"/>
  <c r="H60" i="1"/>
  <c r="H119" i="1" s="1"/>
  <c r="L60" i="1"/>
  <c r="L119" i="1" s="1"/>
  <c r="P60" i="1"/>
  <c r="T60" i="1"/>
  <c r="T119" i="1" s="1"/>
  <c r="X60" i="1"/>
  <c r="X119" i="1" s="1"/>
  <c r="AB60" i="1"/>
  <c r="AB119" i="1" s="1"/>
  <c r="AF60" i="1"/>
  <c r="AJ60" i="1"/>
  <c r="AJ119" i="1" s="1"/>
  <c r="AN60" i="1"/>
  <c r="AN119" i="1" s="1"/>
  <c r="AR60" i="1"/>
  <c r="AR119" i="1" s="1"/>
  <c r="AV60" i="1"/>
  <c r="AZ60" i="1"/>
  <c r="AZ119" i="1" s="1"/>
  <c r="BD60" i="1"/>
  <c r="BD119" i="1" s="1"/>
  <c r="BH60" i="1"/>
  <c r="BH119" i="1" s="1"/>
  <c r="E119" i="1"/>
  <c r="M119" i="1"/>
  <c r="Q119" i="1"/>
  <c r="U119" i="1"/>
  <c r="Y119" i="1"/>
  <c r="AC119" i="1"/>
  <c r="AK119" i="1"/>
  <c r="AO119" i="1"/>
  <c r="AS119" i="1"/>
  <c r="AW119" i="1"/>
  <c r="BA119" i="1"/>
  <c r="BE119" i="1"/>
  <c r="BI119" i="1"/>
</calcChain>
</file>

<file path=xl/sharedStrings.xml><?xml version="1.0" encoding="utf-8"?>
<sst xmlns="http://schemas.openxmlformats.org/spreadsheetml/2006/main" count="154" uniqueCount="129">
  <si>
    <t>Sl. No.</t>
  </si>
  <si>
    <t>Scheme Category/ Scheme Name</t>
  </si>
  <si>
    <t>UTI - Mutual Fund: AVG.Net Assets Under Management (AAUM) as on 30TH APR-2023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</si>
  <si>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</si>
  <si>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</si>
  <si>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</si>
  <si>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</si>
  <si>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</si>
  <si>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</si>
  <si>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</si>
  <si>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</si>
  <si>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</si>
  <si>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</si>
  <si>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</si>
  <si>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</si>
  <si>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</si>
  <si>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</si>
  <si>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</si>
  <si>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</si>
  <si>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</si>
  <si>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</si>
  <si>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</si>
  <si>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UTI Gilt Fund with 10 year Constant Duration</t>
  </si>
  <si>
    <t>(b) Sub-Total</t>
  </si>
  <si>
    <t>(iii)</t>
  </si>
  <si>
    <t>FMP</t>
  </si>
  <si>
    <t>UTI Fixed Income Interval Fund - I- Quarterly Interval Plan- Retail Option</t>
  </si>
  <si>
    <t>UTI Fixed Income Interval Fund - I- Annual Interval Plan- Retail Option</t>
  </si>
  <si>
    <t>UTI Fixed Income Interval Fund Annual Interval Plan III</t>
  </si>
  <si>
    <t>UTI Fixed Income Interval Fund - Series II - Quarterly Interval Plan V</t>
  </si>
  <si>
    <t>UTI-Fixed Income  Interval Fund Series II  Quarterly Interval Plan VI</t>
  </si>
  <si>
    <t>UTI Fixed Term Income Fund Series XXXIII - I (1135 days)</t>
  </si>
  <si>
    <t>UTI Fixed Term Income Fund - Series XXXV - I (1260 days)</t>
  </si>
  <si>
    <t>UTI Fixed Term Income Fund – Series XXXV – II (1223 days)</t>
  </si>
  <si>
    <t>UTI Fixed Term Income Fund – Series XXXV – III (1176 days)</t>
  </si>
  <si>
    <t>UTI Fixed Term Income Fund – Series XXXVI – I (1574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</si>
  <si>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</si>
  <si>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</si>
  <si>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</si>
  <si>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</si>
  <si>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</si>
  <si>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</si>
  <si>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</si>
  <si>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</si>
  <si>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</si>
  <si>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</si>
  <si>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</si>
  <si>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</si>
  <si>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</si>
  <si>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</si>
  <si>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</si>
  <si>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</si>
  <si>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</si>
  <si>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</si>
  <si>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</si>
  <si>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</si>
  <si>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</si>
  <si>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Corporate Bond Fund</t>
  </si>
  <si>
    <t>UTI Floater Fund</t>
  </si>
  <si>
    <t>UTI Credit Risk Fund (Segregated - 06032020)</t>
  </si>
  <si>
    <t>UTI Medium Term Fund (Segregated - 06032020)</t>
  </si>
  <si>
    <t>UTI CRISIL SDL Maturity April 2033 Index Fund</t>
  </si>
  <si>
    <t>UTI CRISIL SDL Maturity June 2027 Index Fund</t>
  </si>
  <si>
    <t>UTI Nifty SDL Plus AAA PSU Bond Apr 2026 75:25 Index Fund</t>
  </si>
  <si>
    <t>UTI Nifty SDL Plus AAA PSU Bond Apr 2028 75:25 Index Fund</t>
  </si>
  <si>
    <t>UTI Long Duration Fund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</si>
  <si>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</si>
  <si>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</si>
  <si>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</si>
  <si>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</si>
  <si>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</si>
  <si>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</si>
  <si>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</si>
  <si>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</si>
  <si>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</si>
  <si>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</si>
  <si>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</si>
  <si>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</si>
  <si>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</si>
  <si>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50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</si>
  <si>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</si>
  <si>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</si>
  <si>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</si>
  <si>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</si>
  <si>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</si>
  <si>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</si>
  <si>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</si>
  <si>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</si>
  <si>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</si>
  <si>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</si>
  <si>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</si>
  <si>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</si>
  <si>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</si>
  <si>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</si>
  <si>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</si>
  <si>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S&amp;P BSE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</si>
  <si>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</si>
  <si>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</si>
  <si>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</si>
  <si>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</si>
  <si>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</si>
  <si>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</si>
  <si>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</si>
  <si>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</si>
  <si>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</si>
  <si>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</si>
  <si>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</si>
  <si>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</si>
  <si>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 xml:space="preserve">UTI Nifty 50 ETF </t>
  </si>
  <si>
    <t xml:space="preserve">UTI S&amp;P BSE Sensex ETF </t>
  </si>
  <si>
    <t>UTI  Nifty Next 50 Exchange Traded Fund</t>
  </si>
  <si>
    <t>UTI S&amp;P BSE Sensex Next 50 Exchange Traded Fund</t>
  </si>
  <si>
    <t xml:space="preserve">UTI Nifty Bank ETF </t>
  </si>
  <si>
    <t>UTI Silver Exchange Traded Fund</t>
  </si>
  <si>
    <t>E</t>
  </si>
  <si>
    <t>FUND OF FUNDS INVESTING OVERSEAS</t>
  </si>
  <si>
    <t>GRAND TOTAL (A+B+C+D+E)</t>
  </si>
  <si>
    <t>F</t>
  </si>
  <si>
    <t>Fund of Funds Scheme (Domestic)</t>
  </si>
  <si>
    <t>UTI Gold ETF Fund of Fund</t>
  </si>
  <si>
    <t>UTI Silver ETF Fund of Fund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</si>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</sst>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Trebuchet MS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9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19" xfId="3" applyNumberFormat="1" applyFont="1" applyFill="1" applyBorder="1"/>
    <xf numFmtId="43" fontId="2" fillId="0" borderId="19" xfId="1" applyFont="1" applyFill="1" applyBorder="1"/>
    <xf numFmtId="43" fontId="2" fillId="0" borderId="20" xfId="1" applyFont="1" applyFill="1" applyBorder="1"/>
    <xf numFmtId="0" fontId="7" fillId="0" borderId="34" xfId="0" applyFont="1" applyFill="1" applyBorder="1"/>
    <xf numFmtId="2" fontId="9" fillId="0" borderId="35" xfId="3" applyNumberFormat="1" applyFont="1" applyFill="1" applyBorder="1"/>
    <xf numFmtId="43" fontId="2" fillId="0" borderId="35" xfId="1" applyFont="1" applyFill="1" applyBorder="1"/>
    <xf numFmtId="43" fontId="2" fillId="0" borderId="36" xfId="1" applyFont="1" applyFill="1" applyBorder="1"/>
    <xf numFmtId="0" fontId="7" fillId="0" borderId="30" xfId="0" applyFont="1" applyFill="1" applyBorder="1"/>
    <xf numFmtId="2" fontId="9" fillId="0" borderId="31" xfId="3" applyNumberFormat="1" applyFont="1" applyFill="1" applyBorder="1"/>
    <xf numFmtId="43" fontId="2" fillId="0" borderId="31" xfId="1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43" fontId="2" fillId="0" borderId="0" xfId="1" applyFont="1" applyFill="1"/>
    <xf numFmtId="43" fontId="10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37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5" width="9.14062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9.140625" style="1" bestFit="1" customWidth="1"/>
    <col min="39" max="40" width="6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1" width="9.14062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9.140625" style="1" bestFit="1" customWidth="1"/>
    <col min="295" max="296" width="6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7" width="9.14062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9.140625" style="1" bestFit="1" customWidth="1"/>
    <col min="551" max="552" width="6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3" width="9.14062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9.140625" style="1" bestFit="1" customWidth="1"/>
    <col min="807" max="808" width="6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9" width="9.14062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9.140625" style="1" bestFit="1" customWidth="1"/>
    <col min="1063" max="1064" width="6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5" width="9.14062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9.140625" style="1" bestFit="1" customWidth="1"/>
    <col min="1319" max="1320" width="6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1" width="9.14062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9.140625" style="1" bestFit="1" customWidth="1"/>
    <col min="1575" max="1576" width="6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7" width="9.14062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9.140625" style="1" bestFit="1" customWidth="1"/>
    <col min="1831" max="1832" width="6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3" width="9.14062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9.140625" style="1" bestFit="1" customWidth="1"/>
    <col min="2087" max="2088" width="6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9" width="9.14062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9.140625" style="1" bestFit="1" customWidth="1"/>
    <col min="2343" max="2344" width="6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5" width="9.14062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9.140625" style="1" bestFit="1" customWidth="1"/>
    <col min="2599" max="2600" width="6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1" width="9.14062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9.140625" style="1" bestFit="1" customWidth="1"/>
    <col min="2855" max="2856" width="6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7" width="9.14062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9.140625" style="1" bestFit="1" customWidth="1"/>
    <col min="3111" max="3112" width="6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3" width="9.14062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9.140625" style="1" bestFit="1" customWidth="1"/>
    <col min="3367" max="3368" width="6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9" width="9.14062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9.140625" style="1" bestFit="1" customWidth="1"/>
    <col min="3623" max="3624" width="6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5" width="9.14062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9.140625" style="1" bestFit="1" customWidth="1"/>
    <col min="3879" max="3880" width="6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1" width="9.14062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9.140625" style="1" bestFit="1" customWidth="1"/>
    <col min="4135" max="4136" width="6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7" width="9.14062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9.140625" style="1" bestFit="1" customWidth="1"/>
    <col min="4391" max="4392" width="6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3" width="9.14062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9.140625" style="1" bestFit="1" customWidth="1"/>
    <col min="4647" max="4648" width="6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9" width="9.14062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9.140625" style="1" bestFit="1" customWidth="1"/>
    <col min="4903" max="4904" width="6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5" width="9.14062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9.140625" style="1" bestFit="1" customWidth="1"/>
    <col min="5159" max="5160" width="6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1" width="9.14062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9.140625" style="1" bestFit="1" customWidth="1"/>
    <col min="5415" max="5416" width="6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7" width="9.14062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9.140625" style="1" bestFit="1" customWidth="1"/>
    <col min="5671" max="5672" width="6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3" width="9.14062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9.140625" style="1" bestFit="1" customWidth="1"/>
    <col min="5927" max="5928" width="6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9" width="9.14062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9.140625" style="1" bestFit="1" customWidth="1"/>
    <col min="6183" max="6184" width="6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5" width="9.14062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9.140625" style="1" bestFit="1" customWidth="1"/>
    <col min="6439" max="6440" width="6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1" width="9.14062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9.140625" style="1" bestFit="1" customWidth="1"/>
    <col min="6695" max="6696" width="6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7" width="9.14062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9.140625" style="1" bestFit="1" customWidth="1"/>
    <col min="6951" max="6952" width="6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3" width="9.14062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9.140625" style="1" bestFit="1" customWidth="1"/>
    <col min="7207" max="7208" width="6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9" width="9.14062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9.140625" style="1" bestFit="1" customWidth="1"/>
    <col min="7463" max="7464" width="6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5" width="9.14062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9.140625" style="1" bestFit="1" customWidth="1"/>
    <col min="7719" max="7720" width="6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1" width="9.14062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9.140625" style="1" bestFit="1" customWidth="1"/>
    <col min="7975" max="7976" width="6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7" width="9.14062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9.140625" style="1" bestFit="1" customWidth="1"/>
    <col min="8231" max="8232" width="6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3" width="9.14062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9.140625" style="1" bestFit="1" customWidth="1"/>
    <col min="8487" max="8488" width="6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9" width="9.14062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9.140625" style="1" bestFit="1" customWidth="1"/>
    <col min="8743" max="8744" width="6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5" width="9.14062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9.140625" style="1" bestFit="1" customWidth="1"/>
    <col min="8999" max="9000" width="6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1" width="9.14062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9.140625" style="1" bestFit="1" customWidth="1"/>
    <col min="9255" max="9256" width="6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7" width="9.14062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9.140625" style="1" bestFit="1" customWidth="1"/>
    <col min="9511" max="9512" width="6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3" width="9.14062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9.140625" style="1" bestFit="1" customWidth="1"/>
    <col min="9767" max="9768" width="6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9" width="9.14062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9.140625" style="1" bestFit="1" customWidth="1"/>
    <col min="10023" max="10024" width="6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5" width="9.14062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9.140625" style="1" bestFit="1" customWidth="1"/>
    <col min="10279" max="10280" width="6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1" width="9.14062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9.140625" style="1" bestFit="1" customWidth="1"/>
    <col min="10535" max="10536" width="6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7" width="9.14062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9.140625" style="1" bestFit="1" customWidth="1"/>
    <col min="10791" max="10792" width="6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3" width="9.14062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9.140625" style="1" bestFit="1" customWidth="1"/>
    <col min="11047" max="11048" width="6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9" width="9.14062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9.140625" style="1" bestFit="1" customWidth="1"/>
    <col min="11303" max="11304" width="6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5" width="9.14062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9.140625" style="1" bestFit="1" customWidth="1"/>
    <col min="11559" max="11560" width="6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1" width="9.14062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9.140625" style="1" bestFit="1" customWidth="1"/>
    <col min="11815" max="11816" width="6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7" width="9.14062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9.140625" style="1" bestFit="1" customWidth="1"/>
    <col min="12071" max="12072" width="6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3" width="9.14062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9.140625" style="1" bestFit="1" customWidth="1"/>
    <col min="12327" max="12328" width="6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9" width="9.14062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9.140625" style="1" bestFit="1" customWidth="1"/>
    <col min="12583" max="12584" width="6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5" width="9.14062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9.140625" style="1" bestFit="1" customWidth="1"/>
    <col min="12839" max="12840" width="6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1" width="9.14062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9.140625" style="1" bestFit="1" customWidth="1"/>
    <col min="13095" max="13096" width="6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7" width="9.14062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9.140625" style="1" bestFit="1" customWidth="1"/>
    <col min="13351" max="13352" width="6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3" width="9.14062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9.140625" style="1" bestFit="1" customWidth="1"/>
    <col min="13607" max="13608" width="6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9" width="9.14062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9.140625" style="1" bestFit="1" customWidth="1"/>
    <col min="13863" max="13864" width="6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5" width="9.14062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9.140625" style="1" bestFit="1" customWidth="1"/>
    <col min="14119" max="14120" width="6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1" width="9.14062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9.140625" style="1" bestFit="1" customWidth="1"/>
    <col min="14375" max="14376" width="6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7" width="9.14062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9.140625" style="1" bestFit="1" customWidth="1"/>
    <col min="14631" max="14632" width="6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3" width="9.14062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9.140625" style="1" bestFit="1" customWidth="1"/>
    <col min="14887" max="14888" width="6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9" width="9.14062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9.140625" style="1" bestFit="1" customWidth="1"/>
    <col min="15143" max="15144" width="6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5" width="9.14062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9.140625" style="1" bestFit="1" customWidth="1"/>
    <col min="15399" max="15400" width="6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1" width="9.14062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9.140625" style="1" bestFit="1" customWidth="1"/>
    <col min="15655" max="15656" width="6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7" width="9.14062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9.140625" style="1" bestFit="1" customWidth="1"/>
    <col min="15911" max="15912" width="6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3" width="9.14062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9.140625" style="1" bestFit="1" customWidth="1"/>
    <col min="16167" max="16168" width="6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84.61</v>
      </c>
      <c r="E13" s="33">
        <v>333.99</v>
      </c>
      <c r="F13" s="33">
        <v>0</v>
      </c>
      <c r="G13" s="33">
        <v>0</v>
      </c>
      <c r="H13" s="33">
        <v>30.32</v>
      </c>
      <c r="I13" s="33">
        <v>4870.3099999999995</v>
      </c>
      <c r="J13" s="33">
        <v>241.62</v>
      </c>
      <c r="K13" s="33">
        <v>0</v>
      </c>
      <c r="L13" s="33">
        <v>457.38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17.170000000000002</v>
      </c>
      <c r="S13" s="33">
        <v>183.26</v>
      </c>
      <c r="T13" s="33">
        <v>201.97</v>
      </c>
      <c r="U13" s="33">
        <v>0</v>
      </c>
      <c r="V13" s="33">
        <v>51.73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1.1000000000000001</v>
      </c>
      <c r="AC13" s="33">
        <v>4.66</v>
      </c>
      <c r="AD13" s="33">
        <v>0</v>
      </c>
      <c r="AE13" s="33">
        <v>0</v>
      </c>
      <c r="AF13" s="33">
        <v>10.66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0.87</v>
      </c>
      <c r="AM13" s="33">
        <v>1.18</v>
      </c>
      <c r="AN13" s="33">
        <v>5.6</v>
      </c>
      <c r="AO13" s="33">
        <v>0</v>
      </c>
      <c r="AP13" s="33">
        <v>2.81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32.770000000000003</v>
      </c>
      <c r="AW13" s="33">
        <v>624.04999999999995</v>
      </c>
      <c r="AX13" s="33">
        <v>9.99</v>
      </c>
      <c r="AY13" s="33">
        <v>0</v>
      </c>
      <c r="AZ13" s="33">
        <v>332.68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67.75</v>
      </c>
      <c r="BG13" s="33">
        <v>182.86</v>
      </c>
      <c r="BH13" s="33">
        <v>4.13</v>
      </c>
      <c r="BI13" s="33">
        <v>0</v>
      </c>
      <c r="BJ13" s="33">
        <v>126.13</v>
      </c>
      <c r="BK13" s="34">
        <f>SUM(C13:BJ13)</f>
        <v>7879.6000000000013</v>
      </c>
    </row>
    <row r="14" spans="1:63" x14ac:dyDescent="0.2">
      <c r="A14" s="35"/>
      <c r="B14" s="32" t="s">
        <v>16</v>
      </c>
      <c r="C14" s="36">
        <v>0</v>
      </c>
      <c r="D14" s="36">
        <v>3158.22</v>
      </c>
      <c r="E14" s="36">
        <v>780.72</v>
      </c>
      <c r="F14" s="36">
        <v>0</v>
      </c>
      <c r="G14" s="36">
        <v>0</v>
      </c>
      <c r="H14" s="36">
        <v>47.6</v>
      </c>
      <c r="I14" s="36">
        <v>17337.989999999998</v>
      </c>
      <c r="J14" s="36">
        <v>1359.97</v>
      </c>
      <c r="K14" s="36">
        <v>0</v>
      </c>
      <c r="L14" s="36">
        <v>530.53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30.45</v>
      </c>
      <c r="S14" s="36">
        <v>732.19</v>
      </c>
      <c r="T14" s="36">
        <v>147.61000000000001</v>
      </c>
      <c r="U14" s="36">
        <v>0</v>
      </c>
      <c r="V14" s="36">
        <v>77.599999999999994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0.85</v>
      </c>
      <c r="AC14" s="36">
        <v>6.13</v>
      </c>
      <c r="AD14" s="36">
        <v>0</v>
      </c>
      <c r="AE14" s="36">
        <v>0</v>
      </c>
      <c r="AF14" s="36">
        <v>12.91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0.5</v>
      </c>
      <c r="AM14" s="36">
        <v>0.18</v>
      </c>
      <c r="AN14" s="36">
        <v>5.03</v>
      </c>
      <c r="AO14" s="36">
        <v>0</v>
      </c>
      <c r="AP14" s="36">
        <v>1.77</v>
      </c>
      <c r="AQ14" s="36">
        <v>0</v>
      </c>
      <c r="AR14" s="36">
        <v>145.69</v>
      </c>
      <c r="AS14" s="36">
        <v>0</v>
      </c>
      <c r="AT14" s="36">
        <v>0</v>
      </c>
      <c r="AU14" s="36">
        <v>0</v>
      </c>
      <c r="AV14" s="36">
        <v>43.61</v>
      </c>
      <c r="AW14" s="36">
        <v>3577.93</v>
      </c>
      <c r="AX14" s="36">
        <v>5.72</v>
      </c>
      <c r="AY14" s="36">
        <v>0</v>
      </c>
      <c r="AZ14" s="36">
        <v>499.43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51.8</v>
      </c>
      <c r="BG14" s="36">
        <v>128.01</v>
      </c>
      <c r="BH14" s="36">
        <v>54.75</v>
      </c>
      <c r="BI14" s="36">
        <v>0</v>
      </c>
      <c r="BJ14" s="36">
        <v>100.65</v>
      </c>
      <c r="BK14" s="34">
        <f>SUM(C14:BJ14)</f>
        <v>28837.839999999997</v>
      </c>
    </row>
    <row r="15" spans="1:63" ht="13.5" thickBot="1" x14ac:dyDescent="0.25">
      <c r="A15" s="35"/>
      <c r="B15" s="32" t="s">
        <v>17</v>
      </c>
      <c r="C15" s="36">
        <v>0</v>
      </c>
      <c r="D15" s="36">
        <v>91.31</v>
      </c>
      <c r="E15" s="36">
        <v>0</v>
      </c>
      <c r="F15" s="36">
        <v>0</v>
      </c>
      <c r="G15" s="36">
        <v>0</v>
      </c>
      <c r="H15" s="36">
        <v>8.68</v>
      </c>
      <c r="I15" s="36">
        <v>4831.8099999999995</v>
      </c>
      <c r="J15" s="36">
        <v>32.46</v>
      </c>
      <c r="K15" s="36">
        <v>0</v>
      </c>
      <c r="L15" s="36">
        <v>84.74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4.84</v>
      </c>
      <c r="S15" s="36">
        <v>275.60000000000002</v>
      </c>
      <c r="T15" s="36">
        <v>83.68</v>
      </c>
      <c r="U15" s="36">
        <v>0</v>
      </c>
      <c r="V15" s="36">
        <v>18.64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0.19</v>
      </c>
      <c r="AC15" s="36">
        <v>0.28999999999999998</v>
      </c>
      <c r="AD15" s="36">
        <v>0</v>
      </c>
      <c r="AE15" s="36">
        <v>0</v>
      </c>
      <c r="AF15" s="36">
        <v>0.44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0.13</v>
      </c>
      <c r="AM15" s="36">
        <v>0.09</v>
      </c>
      <c r="AN15" s="36">
        <v>0</v>
      </c>
      <c r="AO15" s="36">
        <v>0</v>
      </c>
      <c r="AP15" s="36">
        <v>0.43</v>
      </c>
      <c r="AQ15" s="36">
        <v>0</v>
      </c>
      <c r="AR15" s="36">
        <v>100.78</v>
      </c>
      <c r="AS15" s="36">
        <v>0</v>
      </c>
      <c r="AT15" s="36">
        <v>0</v>
      </c>
      <c r="AU15" s="36">
        <v>0</v>
      </c>
      <c r="AV15" s="36">
        <v>11.63</v>
      </c>
      <c r="AW15" s="36">
        <v>1137.29</v>
      </c>
      <c r="AX15" s="36">
        <v>28</v>
      </c>
      <c r="AY15" s="36">
        <v>0</v>
      </c>
      <c r="AZ15" s="36">
        <v>97.63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27.6</v>
      </c>
      <c r="BG15" s="36">
        <v>25.08</v>
      </c>
      <c r="BH15" s="36">
        <v>11.11</v>
      </c>
      <c r="BI15" s="36">
        <v>0</v>
      </c>
      <c r="BJ15" s="36">
        <v>42.79</v>
      </c>
      <c r="BK15" s="34">
        <f>SUM(C15:BJ15)</f>
        <v>6915.24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3334.14</v>
      </c>
      <c r="E16" s="39">
        <f t="shared" si="0"/>
        <v>1114.71</v>
      </c>
      <c r="F16" s="39">
        <f t="shared" si="0"/>
        <v>0</v>
      </c>
      <c r="G16" s="39">
        <f t="shared" si="0"/>
        <v>0</v>
      </c>
      <c r="H16" s="39">
        <f t="shared" si="0"/>
        <v>86.6</v>
      </c>
      <c r="I16" s="39">
        <f t="shared" si="0"/>
        <v>27040.109999999993</v>
      </c>
      <c r="J16" s="39">
        <f t="shared" si="0"/>
        <v>1634.0500000000002</v>
      </c>
      <c r="K16" s="39">
        <f t="shared" si="0"/>
        <v>0</v>
      </c>
      <c r="L16" s="39">
        <f t="shared" si="0"/>
        <v>1072.6499999999999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52.460000000000008</v>
      </c>
      <c r="S16" s="39">
        <f t="shared" si="0"/>
        <v>1191.0500000000002</v>
      </c>
      <c r="T16" s="39">
        <f t="shared" si="0"/>
        <v>433.26000000000005</v>
      </c>
      <c r="U16" s="39">
        <f t="shared" si="0"/>
        <v>0</v>
      </c>
      <c r="V16" s="39">
        <f t="shared" si="0"/>
        <v>147.96999999999997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2.14</v>
      </c>
      <c r="AC16" s="39">
        <f t="shared" si="0"/>
        <v>11.079999999999998</v>
      </c>
      <c r="AD16" s="39">
        <f t="shared" si="0"/>
        <v>0</v>
      </c>
      <c r="AE16" s="39">
        <f t="shared" si="0"/>
        <v>0</v>
      </c>
      <c r="AF16" s="39">
        <f t="shared" si="0"/>
        <v>24.01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1.5</v>
      </c>
      <c r="AM16" s="39">
        <f t="shared" si="0"/>
        <v>1.45</v>
      </c>
      <c r="AN16" s="39">
        <f t="shared" si="0"/>
        <v>10.629999999999999</v>
      </c>
      <c r="AO16" s="39">
        <f t="shared" si="0"/>
        <v>0</v>
      </c>
      <c r="AP16" s="39">
        <f t="shared" si="0"/>
        <v>5.01</v>
      </c>
      <c r="AQ16" s="39">
        <f t="shared" si="0"/>
        <v>0</v>
      </c>
      <c r="AR16" s="39">
        <f t="shared" si="0"/>
        <v>246.47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88.009999999999991</v>
      </c>
      <c r="AW16" s="39">
        <f t="shared" si="0"/>
        <v>5339.2699999999995</v>
      </c>
      <c r="AX16" s="39">
        <f t="shared" si="0"/>
        <v>43.71</v>
      </c>
      <c r="AY16" s="39">
        <f t="shared" si="0"/>
        <v>0</v>
      </c>
      <c r="AZ16" s="39">
        <f t="shared" si="0"/>
        <v>929.74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147.15</v>
      </c>
      <c r="BG16" s="39">
        <f t="shared" si="0"/>
        <v>335.95</v>
      </c>
      <c r="BH16" s="39">
        <f t="shared" si="0"/>
        <v>69.990000000000009</v>
      </c>
      <c r="BI16" s="39">
        <f t="shared" si="0"/>
        <v>0</v>
      </c>
      <c r="BJ16" s="39">
        <f t="shared" si="0"/>
        <v>269.57</v>
      </c>
      <c r="BK16" s="39">
        <f t="shared" si="0"/>
        <v>43632.679999999993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x14ac:dyDescent="0.2">
      <c r="A18" s="40"/>
      <c r="B18" s="44" t="s">
        <v>21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46.18</v>
      </c>
      <c r="I18" s="45">
        <v>101.83</v>
      </c>
      <c r="J18" s="45">
        <v>0</v>
      </c>
      <c r="K18" s="45">
        <v>0</v>
      </c>
      <c r="L18" s="45">
        <v>44.95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4.1399999999999997</v>
      </c>
      <c r="S18" s="45">
        <v>69.150000000000006</v>
      </c>
      <c r="T18" s="45">
        <v>0</v>
      </c>
      <c r="U18" s="45">
        <v>0</v>
      </c>
      <c r="V18" s="45">
        <v>4.5999999999999996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0.56999999999999995</v>
      </c>
      <c r="AC18" s="45">
        <v>0.89</v>
      </c>
      <c r="AD18" s="45">
        <v>1.5</v>
      </c>
      <c r="AE18" s="45">
        <v>0</v>
      </c>
      <c r="AF18" s="45">
        <v>0.75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0.11</v>
      </c>
      <c r="AM18" s="45">
        <v>0</v>
      </c>
      <c r="AN18" s="45">
        <v>0</v>
      </c>
      <c r="AO18" s="45">
        <v>0</v>
      </c>
      <c r="AP18" s="45">
        <v>1.37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26.77</v>
      </c>
      <c r="AW18" s="45">
        <v>146</v>
      </c>
      <c r="AX18" s="45">
        <v>33.020000000000003</v>
      </c>
      <c r="AY18" s="45">
        <v>0</v>
      </c>
      <c r="AZ18" s="45">
        <v>51.21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8.35</v>
      </c>
      <c r="BG18" s="45">
        <v>30.08</v>
      </c>
      <c r="BH18" s="45">
        <v>0.26</v>
      </c>
      <c r="BI18" s="45">
        <v>0</v>
      </c>
      <c r="BJ18" s="45">
        <v>5.89</v>
      </c>
      <c r="BK18" s="34">
        <f>SUM(C18:BJ18)</f>
        <v>577.62</v>
      </c>
    </row>
    <row r="19" spans="1:63" ht="13.5" thickBot="1" x14ac:dyDescent="0.25">
      <c r="A19" s="31"/>
      <c r="B19" s="32" t="s">
        <v>22</v>
      </c>
      <c r="C19" s="33">
        <v>0</v>
      </c>
      <c r="D19" s="33">
        <v>5.82</v>
      </c>
      <c r="E19" s="33">
        <v>0</v>
      </c>
      <c r="F19" s="33">
        <v>0</v>
      </c>
      <c r="G19" s="33">
        <v>0</v>
      </c>
      <c r="H19" s="33">
        <v>1.24</v>
      </c>
      <c r="I19" s="33">
        <v>22.86</v>
      </c>
      <c r="J19" s="33">
        <v>5.29</v>
      </c>
      <c r="K19" s="33">
        <v>0</v>
      </c>
      <c r="L19" s="33">
        <v>50.19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1.33</v>
      </c>
      <c r="S19" s="33">
        <v>1.49</v>
      </c>
      <c r="T19" s="33">
        <v>0</v>
      </c>
      <c r="U19" s="33">
        <v>0</v>
      </c>
      <c r="V19" s="33">
        <v>3.6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0.15</v>
      </c>
      <c r="AC19" s="33">
        <v>1.55</v>
      </c>
      <c r="AD19" s="33">
        <v>0</v>
      </c>
      <c r="AE19" s="33">
        <v>0</v>
      </c>
      <c r="AF19" s="33">
        <v>0.15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0.11</v>
      </c>
      <c r="AM19" s="33">
        <v>0</v>
      </c>
      <c r="AN19" s="33">
        <v>0</v>
      </c>
      <c r="AO19" s="33">
        <v>0</v>
      </c>
      <c r="AP19" s="33">
        <v>0.15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3.38</v>
      </c>
      <c r="AW19" s="33">
        <v>9.02</v>
      </c>
      <c r="AX19" s="33">
        <v>0</v>
      </c>
      <c r="AY19" s="33">
        <v>0</v>
      </c>
      <c r="AZ19" s="33">
        <v>20.73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9.7100000000000009</v>
      </c>
      <c r="BG19" s="33">
        <v>2.29</v>
      </c>
      <c r="BH19" s="33">
        <v>4.18</v>
      </c>
      <c r="BI19" s="33">
        <v>0</v>
      </c>
      <c r="BJ19" s="33">
        <v>14.97</v>
      </c>
      <c r="BK19" s="34">
        <f>SUM(C19:BJ19)</f>
        <v>158.21</v>
      </c>
    </row>
    <row r="20" spans="1:63" ht="13.5" thickBot="1" x14ac:dyDescent="0.25">
      <c r="A20" s="37"/>
      <c r="B20" s="38" t="s">
        <v>23</v>
      </c>
      <c r="C20" s="39">
        <f>SUM(C18:C19)</f>
        <v>0</v>
      </c>
      <c r="D20" s="39">
        <f t="shared" ref="D20:BJ20" si="1">SUM(D18:D19)</f>
        <v>5.82</v>
      </c>
      <c r="E20" s="39">
        <f t="shared" si="1"/>
        <v>0</v>
      </c>
      <c r="F20" s="39">
        <f t="shared" si="1"/>
        <v>0</v>
      </c>
      <c r="G20" s="39">
        <f t="shared" si="1"/>
        <v>0</v>
      </c>
      <c r="H20" s="39">
        <f t="shared" si="1"/>
        <v>47.42</v>
      </c>
      <c r="I20" s="39">
        <f t="shared" si="1"/>
        <v>124.69</v>
      </c>
      <c r="J20" s="39">
        <f t="shared" si="1"/>
        <v>5.29</v>
      </c>
      <c r="K20" s="39">
        <f t="shared" si="1"/>
        <v>0</v>
      </c>
      <c r="L20" s="39">
        <f t="shared" si="1"/>
        <v>95.14</v>
      </c>
      <c r="M20" s="39">
        <f t="shared" si="1"/>
        <v>0</v>
      </c>
      <c r="N20" s="39">
        <f t="shared" si="1"/>
        <v>0</v>
      </c>
      <c r="O20" s="39">
        <f t="shared" si="1"/>
        <v>0</v>
      </c>
      <c r="P20" s="39">
        <f t="shared" si="1"/>
        <v>0</v>
      </c>
      <c r="Q20" s="39">
        <f t="shared" si="1"/>
        <v>0</v>
      </c>
      <c r="R20" s="39">
        <f t="shared" si="1"/>
        <v>5.47</v>
      </c>
      <c r="S20" s="39">
        <f t="shared" si="1"/>
        <v>70.64</v>
      </c>
      <c r="T20" s="39">
        <f t="shared" si="1"/>
        <v>0</v>
      </c>
      <c r="U20" s="39">
        <f t="shared" si="1"/>
        <v>0</v>
      </c>
      <c r="V20" s="39">
        <f t="shared" si="1"/>
        <v>8.1999999999999993</v>
      </c>
      <c r="W20" s="39">
        <f t="shared" si="1"/>
        <v>0</v>
      </c>
      <c r="X20" s="39">
        <f t="shared" si="1"/>
        <v>0</v>
      </c>
      <c r="Y20" s="39">
        <f t="shared" si="1"/>
        <v>0</v>
      </c>
      <c r="Z20" s="39">
        <f t="shared" si="1"/>
        <v>0</v>
      </c>
      <c r="AA20" s="39">
        <f t="shared" si="1"/>
        <v>0</v>
      </c>
      <c r="AB20" s="39">
        <f t="shared" si="1"/>
        <v>0.72</v>
      </c>
      <c r="AC20" s="39">
        <f t="shared" si="1"/>
        <v>2.44</v>
      </c>
      <c r="AD20" s="39">
        <f t="shared" si="1"/>
        <v>1.5</v>
      </c>
      <c r="AE20" s="39">
        <f t="shared" si="1"/>
        <v>0</v>
      </c>
      <c r="AF20" s="39">
        <f t="shared" si="1"/>
        <v>0.9</v>
      </c>
      <c r="AG20" s="39">
        <f t="shared" si="1"/>
        <v>0</v>
      </c>
      <c r="AH20" s="39">
        <f t="shared" si="1"/>
        <v>0</v>
      </c>
      <c r="AI20" s="39">
        <f t="shared" si="1"/>
        <v>0</v>
      </c>
      <c r="AJ20" s="39">
        <f t="shared" si="1"/>
        <v>0</v>
      </c>
      <c r="AK20" s="39">
        <f t="shared" si="1"/>
        <v>0</v>
      </c>
      <c r="AL20" s="39">
        <f t="shared" si="1"/>
        <v>0.22</v>
      </c>
      <c r="AM20" s="39">
        <f t="shared" si="1"/>
        <v>0</v>
      </c>
      <c r="AN20" s="39">
        <f t="shared" si="1"/>
        <v>0</v>
      </c>
      <c r="AO20" s="39">
        <f t="shared" si="1"/>
        <v>0</v>
      </c>
      <c r="AP20" s="39">
        <f t="shared" si="1"/>
        <v>1.52</v>
      </c>
      <c r="AQ20" s="39">
        <f t="shared" si="1"/>
        <v>0</v>
      </c>
      <c r="AR20" s="39">
        <f t="shared" si="1"/>
        <v>0</v>
      </c>
      <c r="AS20" s="39">
        <f t="shared" si="1"/>
        <v>0</v>
      </c>
      <c r="AT20" s="39">
        <f t="shared" si="1"/>
        <v>0</v>
      </c>
      <c r="AU20" s="39">
        <f t="shared" si="1"/>
        <v>0</v>
      </c>
      <c r="AV20" s="39">
        <f t="shared" si="1"/>
        <v>30.15</v>
      </c>
      <c r="AW20" s="39">
        <f t="shared" si="1"/>
        <v>155.02000000000001</v>
      </c>
      <c r="AX20" s="39">
        <f t="shared" si="1"/>
        <v>33.020000000000003</v>
      </c>
      <c r="AY20" s="39">
        <f t="shared" si="1"/>
        <v>0</v>
      </c>
      <c r="AZ20" s="39">
        <f t="shared" si="1"/>
        <v>71.94</v>
      </c>
      <c r="BA20" s="39">
        <f t="shared" si="1"/>
        <v>0</v>
      </c>
      <c r="BB20" s="39">
        <f t="shared" si="1"/>
        <v>0</v>
      </c>
      <c r="BC20" s="39">
        <f t="shared" si="1"/>
        <v>0</v>
      </c>
      <c r="BD20" s="39">
        <f t="shared" si="1"/>
        <v>0</v>
      </c>
      <c r="BE20" s="39">
        <f t="shared" si="1"/>
        <v>0</v>
      </c>
      <c r="BF20" s="39">
        <f t="shared" si="1"/>
        <v>18.060000000000002</v>
      </c>
      <c r="BG20" s="39">
        <f t="shared" si="1"/>
        <v>32.369999999999997</v>
      </c>
      <c r="BH20" s="39">
        <f t="shared" si="1"/>
        <v>4.4399999999999995</v>
      </c>
      <c r="BI20" s="39">
        <f t="shared" si="1"/>
        <v>0</v>
      </c>
      <c r="BJ20" s="39">
        <f t="shared" si="1"/>
        <v>20.86</v>
      </c>
      <c r="BK20" s="39">
        <f>SUM(BK18:BK19)</f>
        <v>735.83</v>
      </c>
    </row>
    <row r="21" spans="1:63" x14ac:dyDescent="0.2">
      <c r="A21" s="40" t="s">
        <v>24</v>
      </c>
      <c r="B21" s="41" t="s">
        <v>25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0.26</v>
      </c>
      <c r="I22" s="33">
        <v>1.0900000000000001</v>
      </c>
      <c r="J22" s="33">
        <v>0</v>
      </c>
      <c r="K22" s="33">
        <v>0</v>
      </c>
      <c r="L22" s="33">
        <v>0.18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0.11</v>
      </c>
      <c r="S22" s="33">
        <v>0</v>
      </c>
      <c r="T22" s="33">
        <v>0</v>
      </c>
      <c r="U22" s="33">
        <v>0</v>
      </c>
      <c r="V22" s="33">
        <v>0.03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0.16</v>
      </c>
      <c r="AC22" s="33">
        <v>0</v>
      </c>
      <c r="AD22" s="33">
        <v>0</v>
      </c>
      <c r="AE22" s="33">
        <v>0</v>
      </c>
      <c r="AF22" s="33">
        <v>0.66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1.52</v>
      </c>
      <c r="AW22" s="33">
        <v>1.1599999999999999</v>
      </c>
      <c r="AX22" s="33">
        <v>0</v>
      </c>
      <c r="AY22" s="33">
        <v>0</v>
      </c>
      <c r="AZ22" s="33">
        <v>3.12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1.38</v>
      </c>
      <c r="BG22" s="33">
        <v>0.34</v>
      </c>
      <c r="BH22" s="33">
        <v>0</v>
      </c>
      <c r="BI22" s="33">
        <v>0</v>
      </c>
      <c r="BJ22" s="33">
        <v>1.1200000000000001</v>
      </c>
      <c r="BK22" s="34">
        <f t="shared" ref="BK22:BK31" si="2">SUM(C22:BJ22)</f>
        <v>11.129999999999999</v>
      </c>
    </row>
    <row r="23" spans="1:63" x14ac:dyDescent="0.2">
      <c r="A23" s="31"/>
      <c r="B23" s="32" t="s">
        <v>27</v>
      </c>
      <c r="C23" s="33">
        <v>0</v>
      </c>
      <c r="D23" s="33">
        <v>3.1</v>
      </c>
      <c r="E23" s="33">
        <v>0</v>
      </c>
      <c r="F23" s="33">
        <v>0</v>
      </c>
      <c r="G23" s="33">
        <v>0</v>
      </c>
      <c r="H23" s="33">
        <v>0.2</v>
      </c>
      <c r="I23" s="33">
        <v>0.41</v>
      </c>
      <c r="J23" s="33">
        <v>0</v>
      </c>
      <c r="K23" s="33">
        <v>0</v>
      </c>
      <c r="L23" s="33">
        <v>1.1399999999999999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0.16</v>
      </c>
      <c r="S23" s="33">
        <v>0.18</v>
      </c>
      <c r="T23" s="33">
        <v>0</v>
      </c>
      <c r="U23" s="33">
        <v>0</v>
      </c>
      <c r="V23" s="33">
        <v>0.3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1.65</v>
      </c>
      <c r="AW23" s="33">
        <v>2.5</v>
      </c>
      <c r="AX23" s="33">
        <v>0</v>
      </c>
      <c r="AY23" s="33">
        <v>0</v>
      </c>
      <c r="AZ23" s="33">
        <v>3.31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5.62</v>
      </c>
      <c r="BG23" s="33">
        <v>0.53</v>
      </c>
      <c r="BH23" s="33">
        <v>0</v>
      </c>
      <c r="BI23" s="33">
        <v>0</v>
      </c>
      <c r="BJ23" s="33">
        <v>1.53</v>
      </c>
      <c r="BK23" s="34">
        <f t="shared" si="2"/>
        <v>20.720000000000002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0.13</v>
      </c>
      <c r="I24" s="33">
        <v>0.11</v>
      </c>
      <c r="J24" s="33">
        <v>0</v>
      </c>
      <c r="K24" s="33">
        <v>0</v>
      </c>
      <c r="L24" s="33">
        <v>0.15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0.14000000000000001</v>
      </c>
      <c r="S24" s="33">
        <v>0</v>
      </c>
      <c r="T24" s="33">
        <v>0</v>
      </c>
      <c r="U24" s="33">
        <v>0</v>
      </c>
      <c r="V24" s="33">
        <v>0.01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0.08</v>
      </c>
      <c r="AC24" s="33">
        <v>0</v>
      </c>
      <c r="AD24" s="33">
        <v>0</v>
      </c>
      <c r="AE24" s="33">
        <v>0</v>
      </c>
      <c r="AF24" s="33">
        <v>0.54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0.03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2.81</v>
      </c>
      <c r="AW24" s="33">
        <v>1.99</v>
      </c>
      <c r="AX24" s="33">
        <v>0</v>
      </c>
      <c r="AY24" s="33">
        <v>0</v>
      </c>
      <c r="AZ24" s="33">
        <v>3.14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2.7</v>
      </c>
      <c r="BG24" s="33">
        <v>0.09</v>
      </c>
      <c r="BH24" s="33">
        <v>0.04</v>
      </c>
      <c r="BI24" s="33">
        <v>0</v>
      </c>
      <c r="BJ24" s="33">
        <v>0.99</v>
      </c>
      <c r="BK24" s="34">
        <f t="shared" si="2"/>
        <v>12.950000000000001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0.05</v>
      </c>
      <c r="I25" s="33">
        <v>1.36</v>
      </c>
      <c r="J25" s="33">
        <v>0</v>
      </c>
      <c r="K25" s="33">
        <v>0</v>
      </c>
      <c r="L25" s="33">
        <v>0.2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0.02</v>
      </c>
      <c r="S25" s="33">
        <v>0</v>
      </c>
      <c r="T25" s="33">
        <v>0</v>
      </c>
      <c r="U25" s="33">
        <v>0</v>
      </c>
      <c r="V25" s="33">
        <v>0.02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0.03</v>
      </c>
      <c r="AC25" s="33">
        <v>0</v>
      </c>
      <c r="AD25" s="33">
        <v>0</v>
      </c>
      <c r="AE25" s="33">
        <v>0</v>
      </c>
      <c r="AF25" s="33">
        <v>0.08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0.92</v>
      </c>
      <c r="AW25" s="33">
        <v>0.64</v>
      </c>
      <c r="AX25" s="33">
        <v>0</v>
      </c>
      <c r="AY25" s="33">
        <v>0</v>
      </c>
      <c r="AZ25" s="33">
        <v>0.62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</v>
      </c>
      <c r="BG25" s="33">
        <v>0</v>
      </c>
      <c r="BH25" s="33">
        <v>0</v>
      </c>
      <c r="BI25" s="33">
        <v>0</v>
      </c>
      <c r="BJ25" s="33">
        <v>0.96</v>
      </c>
      <c r="BK25" s="34">
        <f t="shared" si="2"/>
        <v>5.4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0.48</v>
      </c>
      <c r="I26" s="33">
        <v>2.84</v>
      </c>
      <c r="J26" s="33">
        <v>0</v>
      </c>
      <c r="K26" s="33">
        <v>0</v>
      </c>
      <c r="L26" s="33">
        <v>0.2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0.22</v>
      </c>
      <c r="S26" s="33">
        <v>0</v>
      </c>
      <c r="T26" s="33">
        <v>1.26</v>
      </c>
      <c r="U26" s="33">
        <v>0</v>
      </c>
      <c r="V26" s="33">
        <v>0.11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0.1</v>
      </c>
      <c r="AC26" s="33">
        <v>0.6</v>
      </c>
      <c r="AD26" s="33">
        <v>0</v>
      </c>
      <c r="AE26" s="33">
        <v>0</v>
      </c>
      <c r="AF26" s="33">
        <v>0.35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0.01</v>
      </c>
      <c r="AM26" s="33">
        <v>0</v>
      </c>
      <c r="AN26" s="33">
        <v>0</v>
      </c>
      <c r="AO26" s="33">
        <v>0</v>
      </c>
      <c r="AP26" s="33">
        <v>0.12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1.23</v>
      </c>
      <c r="AW26" s="33">
        <v>0.41</v>
      </c>
      <c r="AX26" s="33">
        <v>0</v>
      </c>
      <c r="AY26" s="33">
        <v>0</v>
      </c>
      <c r="AZ26" s="33">
        <v>2.36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1.75</v>
      </c>
      <c r="BG26" s="33">
        <v>0.16</v>
      </c>
      <c r="BH26" s="33">
        <v>0</v>
      </c>
      <c r="BI26" s="33">
        <v>0</v>
      </c>
      <c r="BJ26" s="33">
        <v>0.82</v>
      </c>
      <c r="BK26" s="34">
        <f t="shared" si="2"/>
        <v>13.02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6.36</v>
      </c>
      <c r="I27" s="33">
        <v>115.88</v>
      </c>
      <c r="J27" s="33">
        <v>0</v>
      </c>
      <c r="K27" s="33">
        <v>0</v>
      </c>
      <c r="L27" s="33">
        <v>0.1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0.09</v>
      </c>
      <c r="S27" s="33">
        <v>0</v>
      </c>
      <c r="T27" s="33">
        <v>0</v>
      </c>
      <c r="U27" s="33">
        <v>0</v>
      </c>
      <c r="V27" s="33">
        <v>0.05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0.11</v>
      </c>
      <c r="AW27" s="33">
        <v>0</v>
      </c>
      <c r="AX27" s="33">
        <v>0</v>
      </c>
      <c r="AY27" s="33">
        <v>0</v>
      </c>
      <c r="AZ27" s="33">
        <v>0.1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0.03</v>
      </c>
      <c r="BG27" s="33">
        <v>0.01</v>
      </c>
      <c r="BH27" s="33">
        <v>0</v>
      </c>
      <c r="BI27" s="33">
        <v>0</v>
      </c>
      <c r="BJ27" s="33">
        <v>0.08</v>
      </c>
      <c r="BK27" s="34">
        <f t="shared" si="2"/>
        <v>122.80999999999999</v>
      </c>
    </row>
    <row r="28" spans="1:63" x14ac:dyDescent="0.2">
      <c r="A28" s="31"/>
      <c r="B28" s="32" t="s">
        <v>32</v>
      </c>
      <c r="C28" s="33">
        <v>0</v>
      </c>
      <c r="D28" s="33">
        <v>28.55</v>
      </c>
      <c r="E28" s="33">
        <v>0</v>
      </c>
      <c r="F28" s="33">
        <v>0</v>
      </c>
      <c r="G28" s="33">
        <v>0</v>
      </c>
      <c r="H28" s="33">
        <v>1.33</v>
      </c>
      <c r="I28" s="33">
        <v>120.25</v>
      </c>
      <c r="J28" s="33">
        <v>0.1</v>
      </c>
      <c r="K28" s="33">
        <v>0</v>
      </c>
      <c r="L28" s="33">
        <v>12.54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1.88</v>
      </c>
      <c r="S28" s="33">
        <v>2.14</v>
      </c>
      <c r="T28" s="33">
        <v>1.1399999999999999</v>
      </c>
      <c r="U28" s="33">
        <v>0</v>
      </c>
      <c r="V28" s="33">
        <v>11.43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0.11</v>
      </c>
      <c r="AC28" s="33">
        <v>0</v>
      </c>
      <c r="AD28" s="33">
        <v>0</v>
      </c>
      <c r="AE28" s="33">
        <v>0</v>
      </c>
      <c r="AF28" s="33">
        <v>0.15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0.08</v>
      </c>
      <c r="AM28" s="33">
        <v>0</v>
      </c>
      <c r="AN28" s="33">
        <v>0</v>
      </c>
      <c r="AO28" s="33">
        <v>0</v>
      </c>
      <c r="AP28" s="33">
        <v>0.09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6.73</v>
      </c>
      <c r="AW28" s="33">
        <v>19.12</v>
      </c>
      <c r="AX28" s="33">
        <v>0</v>
      </c>
      <c r="AY28" s="33">
        <v>0</v>
      </c>
      <c r="AZ28" s="33">
        <v>44.25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7.67</v>
      </c>
      <c r="BG28" s="33">
        <v>1.64</v>
      </c>
      <c r="BH28" s="33">
        <v>0.56999999999999995</v>
      </c>
      <c r="BI28" s="33">
        <v>0</v>
      </c>
      <c r="BJ28" s="33">
        <v>21.21</v>
      </c>
      <c r="BK28" s="34">
        <f t="shared" si="2"/>
        <v>280.97999999999996</v>
      </c>
    </row>
    <row r="29" spans="1:63" x14ac:dyDescent="0.2">
      <c r="A29" s="31"/>
      <c r="B29" s="32" t="s">
        <v>33</v>
      </c>
      <c r="C29" s="33">
        <v>0</v>
      </c>
      <c r="D29" s="33">
        <v>23.46</v>
      </c>
      <c r="E29" s="33">
        <v>0</v>
      </c>
      <c r="F29" s="33">
        <v>0</v>
      </c>
      <c r="G29" s="33">
        <v>0</v>
      </c>
      <c r="H29" s="33">
        <v>0.86</v>
      </c>
      <c r="I29" s="33">
        <v>42.9</v>
      </c>
      <c r="J29" s="33">
        <v>0</v>
      </c>
      <c r="K29" s="33">
        <v>0</v>
      </c>
      <c r="L29" s="33">
        <v>25.3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0.54</v>
      </c>
      <c r="S29" s="33">
        <v>2.17</v>
      </c>
      <c r="T29" s="33">
        <v>0</v>
      </c>
      <c r="U29" s="33">
        <v>0</v>
      </c>
      <c r="V29" s="33">
        <v>2.41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0.05</v>
      </c>
      <c r="AC29" s="33">
        <v>0</v>
      </c>
      <c r="AD29" s="33">
        <v>0</v>
      </c>
      <c r="AE29" s="33">
        <v>0</v>
      </c>
      <c r="AF29" s="33">
        <v>0.6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0.08</v>
      </c>
      <c r="AM29" s="33">
        <v>0</v>
      </c>
      <c r="AN29" s="33">
        <v>0</v>
      </c>
      <c r="AO29" s="33">
        <v>0</v>
      </c>
      <c r="AP29" s="33">
        <v>0.01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1.47</v>
      </c>
      <c r="AW29" s="33">
        <v>11.01</v>
      </c>
      <c r="AX29" s="33">
        <v>0</v>
      </c>
      <c r="AY29" s="33">
        <v>0</v>
      </c>
      <c r="AZ29" s="33">
        <v>25.57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4.1500000000000004</v>
      </c>
      <c r="BG29" s="33">
        <v>3.63</v>
      </c>
      <c r="BH29" s="33">
        <v>1.1299999999999999</v>
      </c>
      <c r="BI29" s="33">
        <v>0</v>
      </c>
      <c r="BJ29" s="33">
        <v>11.29</v>
      </c>
      <c r="BK29" s="34">
        <f t="shared" si="2"/>
        <v>156.63</v>
      </c>
    </row>
    <row r="30" spans="1:63" x14ac:dyDescent="0.2">
      <c r="A30" s="31"/>
      <c r="B30" s="32" t="s">
        <v>34</v>
      </c>
      <c r="C30" s="33">
        <v>0</v>
      </c>
      <c r="D30" s="33">
        <v>5.09</v>
      </c>
      <c r="E30" s="33">
        <v>0</v>
      </c>
      <c r="F30" s="33">
        <v>0</v>
      </c>
      <c r="G30" s="33">
        <v>0</v>
      </c>
      <c r="H30" s="33">
        <v>0.43</v>
      </c>
      <c r="I30" s="33">
        <v>5.26</v>
      </c>
      <c r="J30" s="33">
        <v>0</v>
      </c>
      <c r="K30" s="33">
        <v>0</v>
      </c>
      <c r="L30" s="33">
        <v>3.91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0.27</v>
      </c>
      <c r="S30" s="33">
        <v>2.2599999999999998</v>
      </c>
      <c r="T30" s="33">
        <v>0.1</v>
      </c>
      <c r="U30" s="33">
        <v>0</v>
      </c>
      <c r="V30" s="33">
        <v>0.56000000000000005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0.02</v>
      </c>
      <c r="AC30" s="33">
        <v>0</v>
      </c>
      <c r="AD30" s="33">
        <v>0</v>
      </c>
      <c r="AE30" s="33">
        <v>0</v>
      </c>
      <c r="AF30" s="33">
        <v>0.19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0.02</v>
      </c>
      <c r="AM30" s="33">
        <v>0</v>
      </c>
      <c r="AN30" s="33">
        <v>0</v>
      </c>
      <c r="AO30" s="33">
        <v>0</v>
      </c>
      <c r="AP30" s="33">
        <v>0.06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0.52</v>
      </c>
      <c r="AW30" s="33">
        <v>2.33</v>
      </c>
      <c r="AX30" s="33">
        <v>0</v>
      </c>
      <c r="AY30" s="33">
        <v>0</v>
      </c>
      <c r="AZ30" s="33">
        <v>10.16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1.56</v>
      </c>
      <c r="BG30" s="33">
        <v>1.22</v>
      </c>
      <c r="BH30" s="33">
        <v>0</v>
      </c>
      <c r="BI30" s="33">
        <v>0</v>
      </c>
      <c r="BJ30" s="33">
        <v>4.09</v>
      </c>
      <c r="BK30" s="34">
        <f t="shared" si="2"/>
        <v>38.049999999999997</v>
      </c>
    </row>
    <row r="31" spans="1:63" ht="13.5" thickBot="1" x14ac:dyDescent="0.25">
      <c r="A31" s="31"/>
      <c r="B31" s="32" t="s">
        <v>35</v>
      </c>
      <c r="C31" s="33">
        <v>0</v>
      </c>
      <c r="D31" s="33">
        <v>5.1100000000000003</v>
      </c>
      <c r="E31" s="33">
        <v>0</v>
      </c>
      <c r="F31" s="33">
        <v>0</v>
      </c>
      <c r="G31" s="33">
        <v>0</v>
      </c>
      <c r="H31" s="33">
        <v>0.22</v>
      </c>
      <c r="I31" s="33">
        <v>29.69</v>
      </c>
      <c r="J31" s="33">
        <v>0</v>
      </c>
      <c r="K31" s="33">
        <v>0</v>
      </c>
      <c r="L31" s="33">
        <v>2.68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7.0000000000000007E-2</v>
      </c>
      <c r="S31" s="33">
        <v>0.47</v>
      </c>
      <c r="T31" s="33">
        <v>0</v>
      </c>
      <c r="U31" s="33">
        <v>0</v>
      </c>
      <c r="V31" s="33">
        <v>0.12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0.01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1.88</v>
      </c>
      <c r="AW31" s="33">
        <v>1.75</v>
      </c>
      <c r="AX31" s="33">
        <v>0</v>
      </c>
      <c r="AY31" s="33">
        <v>0</v>
      </c>
      <c r="AZ31" s="33">
        <v>5.34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0.93</v>
      </c>
      <c r="BG31" s="33">
        <v>0.04</v>
      </c>
      <c r="BH31" s="33">
        <v>0</v>
      </c>
      <c r="BI31" s="33">
        <v>0</v>
      </c>
      <c r="BJ31" s="33">
        <v>2.77</v>
      </c>
      <c r="BK31" s="34">
        <f t="shared" si="2"/>
        <v>51.080000000000005</v>
      </c>
    </row>
    <row r="32" spans="1:63" ht="13.5" thickBot="1" x14ac:dyDescent="0.25">
      <c r="A32" s="37"/>
      <c r="B32" s="38" t="s">
        <v>36</v>
      </c>
      <c r="C32" s="39">
        <f t="shared" ref="C32:BK32" si="3">SUM(C22:C31)</f>
        <v>0</v>
      </c>
      <c r="D32" s="39">
        <f t="shared" si="3"/>
        <v>65.31</v>
      </c>
      <c r="E32" s="39">
        <f t="shared" si="3"/>
        <v>0</v>
      </c>
      <c r="F32" s="39">
        <f t="shared" si="3"/>
        <v>0</v>
      </c>
      <c r="G32" s="39">
        <f t="shared" si="3"/>
        <v>0</v>
      </c>
      <c r="H32" s="39">
        <f t="shared" si="3"/>
        <v>10.32</v>
      </c>
      <c r="I32" s="39">
        <f t="shared" si="3"/>
        <v>319.78999999999996</v>
      </c>
      <c r="J32" s="39">
        <f t="shared" si="3"/>
        <v>0.1</v>
      </c>
      <c r="K32" s="39">
        <f t="shared" si="3"/>
        <v>0</v>
      </c>
      <c r="L32" s="39">
        <f t="shared" si="3"/>
        <v>46.4</v>
      </c>
      <c r="M32" s="39">
        <f t="shared" si="3"/>
        <v>0</v>
      </c>
      <c r="N32" s="39">
        <f t="shared" si="3"/>
        <v>0</v>
      </c>
      <c r="O32" s="39">
        <f t="shared" si="3"/>
        <v>0</v>
      </c>
      <c r="P32" s="39">
        <f t="shared" si="3"/>
        <v>0</v>
      </c>
      <c r="Q32" s="39">
        <f t="shared" si="3"/>
        <v>0</v>
      </c>
      <c r="R32" s="39">
        <f t="shared" si="3"/>
        <v>3.5</v>
      </c>
      <c r="S32" s="39">
        <f t="shared" si="3"/>
        <v>7.22</v>
      </c>
      <c r="T32" s="39">
        <f t="shared" si="3"/>
        <v>2.5</v>
      </c>
      <c r="U32" s="39">
        <f t="shared" si="3"/>
        <v>0</v>
      </c>
      <c r="V32" s="39">
        <f t="shared" si="3"/>
        <v>15.04</v>
      </c>
      <c r="W32" s="39">
        <f t="shared" si="3"/>
        <v>0</v>
      </c>
      <c r="X32" s="39">
        <f t="shared" si="3"/>
        <v>0</v>
      </c>
      <c r="Y32" s="39">
        <f t="shared" si="3"/>
        <v>0</v>
      </c>
      <c r="Z32" s="39">
        <f t="shared" si="3"/>
        <v>0</v>
      </c>
      <c r="AA32" s="39">
        <f t="shared" si="3"/>
        <v>0</v>
      </c>
      <c r="AB32" s="39">
        <f t="shared" si="3"/>
        <v>0.57000000000000006</v>
      </c>
      <c r="AC32" s="39">
        <f t="shared" si="3"/>
        <v>0.6</v>
      </c>
      <c r="AD32" s="39">
        <f t="shared" si="3"/>
        <v>0</v>
      </c>
      <c r="AE32" s="39">
        <f t="shared" si="3"/>
        <v>0</v>
      </c>
      <c r="AF32" s="39">
        <f t="shared" si="3"/>
        <v>2.63</v>
      </c>
      <c r="AG32" s="39">
        <f t="shared" si="3"/>
        <v>0</v>
      </c>
      <c r="AH32" s="39">
        <f t="shared" si="3"/>
        <v>0</v>
      </c>
      <c r="AI32" s="39">
        <f t="shared" si="3"/>
        <v>0</v>
      </c>
      <c r="AJ32" s="39">
        <f t="shared" si="3"/>
        <v>0</v>
      </c>
      <c r="AK32" s="39">
        <f t="shared" si="3"/>
        <v>0</v>
      </c>
      <c r="AL32" s="39">
        <f t="shared" si="3"/>
        <v>0.24000000000000002</v>
      </c>
      <c r="AM32" s="39">
        <f t="shared" si="3"/>
        <v>0</v>
      </c>
      <c r="AN32" s="39">
        <f t="shared" si="3"/>
        <v>0</v>
      </c>
      <c r="AO32" s="39">
        <f t="shared" si="3"/>
        <v>0</v>
      </c>
      <c r="AP32" s="39">
        <f t="shared" si="3"/>
        <v>0.28000000000000003</v>
      </c>
      <c r="AQ32" s="39">
        <f t="shared" si="3"/>
        <v>0</v>
      </c>
      <c r="AR32" s="39">
        <f t="shared" si="3"/>
        <v>0</v>
      </c>
      <c r="AS32" s="39">
        <f t="shared" si="3"/>
        <v>0</v>
      </c>
      <c r="AT32" s="39">
        <f t="shared" si="3"/>
        <v>0</v>
      </c>
      <c r="AU32" s="39">
        <f t="shared" si="3"/>
        <v>0</v>
      </c>
      <c r="AV32" s="39">
        <f t="shared" si="3"/>
        <v>18.84</v>
      </c>
      <c r="AW32" s="39">
        <f t="shared" si="3"/>
        <v>40.909999999999997</v>
      </c>
      <c r="AX32" s="39">
        <f t="shared" si="3"/>
        <v>0</v>
      </c>
      <c r="AY32" s="39">
        <f t="shared" si="3"/>
        <v>0</v>
      </c>
      <c r="AZ32" s="39">
        <f t="shared" si="3"/>
        <v>97.97</v>
      </c>
      <c r="BA32" s="39">
        <f t="shared" si="3"/>
        <v>0</v>
      </c>
      <c r="BB32" s="39">
        <f t="shared" si="3"/>
        <v>0</v>
      </c>
      <c r="BC32" s="39">
        <f t="shared" si="3"/>
        <v>0</v>
      </c>
      <c r="BD32" s="39">
        <f t="shared" si="3"/>
        <v>0</v>
      </c>
      <c r="BE32" s="39">
        <f t="shared" si="3"/>
        <v>0</v>
      </c>
      <c r="BF32" s="39">
        <f t="shared" si="3"/>
        <v>26.289999999999996</v>
      </c>
      <c r="BG32" s="39">
        <f t="shared" si="3"/>
        <v>7.66</v>
      </c>
      <c r="BH32" s="39">
        <f t="shared" si="3"/>
        <v>1.7399999999999998</v>
      </c>
      <c r="BI32" s="39">
        <f t="shared" si="3"/>
        <v>0</v>
      </c>
      <c r="BJ32" s="39">
        <f t="shared" si="3"/>
        <v>44.860000000000007</v>
      </c>
      <c r="BK32" s="46">
        <f t="shared" si="3"/>
        <v>712.76999999999987</v>
      </c>
    </row>
    <row r="33" spans="1:63" ht="13.5" thickBot="1" x14ac:dyDescent="0.25">
      <c r="A33" s="47" t="s">
        <v>37</v>
      </c>
      <c r="B33" s="48" t="s">
        <v>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4">
        <f>SUM(C33:BJ33)</f>
        <v>0</v>
      </c>
    </row>
    <row r="34" spans="1:63" ht="13.5" thickBot="1" x14ac:dyDescent="0.25">
      <c r="A34" s="49"/>
      <c r="B34" s="38" t="s">
        <v>39</v>
      </c>
      <c r="C34" s="39">
        <f>SUM(C33)</f>
        <v>0</v>
      </c>
      <c r="D34" s="39">
        <f t="shared" ref="D34:BJ34" si="4">SUM(D33)</f>
        <v>0</v>
      </c>
      <c r="E34" s="39">
        <f t="shared" si="4"/>
        <v>0</v>
      </c>
      <c r="F34" s="39">
        <f t="shared" si="4"/>
        <v>0</v>
      </c>
      <c r="G34" s="39">
        <f t="shared" si="4"/>
        <v>0</v>
      </c>
      <c r="H34" s="39">
        <f t="shared" si="4"/>
        <v>0</v>
      </c>
      <c r="I34" s="39">
        <f t="shared" si="4"/>
        <v>0</v>
      </c>
      <c r="J34" s="39">
        <f t="shared" si="4"/>
        <v>0</v>
      </c>
      <c r="K34" s="39">
        <f t="shared" si="4"/>
        <v>0</v>
      </c>
      <c r="L34" s="39">
        <f t="shared" si="4"/>
        <v>0</v>
      </c>
      <c r="M34" s="39">
        <f t="shared" si="4"/>
        <v>0</v>
      </c>
      <c r="N34" s="39">
        <f t="shared" si="4"/>
        <v>0</v>
      </c>
      <c r="O34" s="39">
        <f t="shared" si="4"/>
        <v>0</v>
      </c>
      <c r="P34" s="39">
        <f t="shared" si="4"/>
        <v>0</v>
      </c>
      <c r="Q34" s="39">
        <f t="shared" si="4"/>
        <v>0</v>
      </c>
      <c r="R34" s="39">
        <f t="shared" si="4"/>
        <v>0</v>
      </c>
      <c r="S34" s="39">
        <f t="shared" si="4"/>
        <v>0</v>
      </c>
      <c r="T34" s="39">
        <f t="shared" si="4"/>
        <v>0</v>
      </c>
      <c r="U34" s="39">
        <f t="shared" si="4"/>
        <v>0</v>
      </c>
      <c r="V34" s="39">
        <f t="shared" si="4"/>
        <v>0</v>
      </c>
      <c r="W34" s="39">
        <f t="shared" si="4"/>
        <v>0</v>
      </c>
      <c r="X34" s="39">
        <f t="shared" si="4"/>
        <v>0</v>
      </c>
      <c r="Y34" s="39">
        <f t="shared" si="4"/>
        <v>0</v>
      </c>
      <c r="Z34" s="39">
        <f t="shared" si="4"/>
        <v>0</v>
      </c>
      <c r="AA34" s="39">
        <f t="shared" si="4"/>
        <v>0</v>
      </c>
      <c r="AB34" s="39">
        <f t="shared" si="4"/>
        <v>0</v>
      </c>
      <c r="AC34" s="39">
        <f t="shared" si="4"/>
        <v>0</v>
      </c>
      <c r="AD34" s="39">
        <f t="shared" si="4"/>
        <v>0</v>
      </c>
      <c r="AE34" s="39">
        <f t="shared" si="4"/>
        <v>0</v>
      </c>
      <c r="AF34" s="39">
        <f t="shared" si="4"/>
        <v>0</v>
      </c>
      <c r="AG34" s="39">
        <f t="shared" si="4"/>
        <v>0</v>
      </c>
      <c r="AH34" s="39">
        <f t="shared" si="4"/>
        <v>0</v>
      </c>
      <c r="AI34" s="39">
        <f t="shared" si="4"/>
        <v>0</v>
      </c>
      <c r="AJ34" s="39">
        <f t="shared" si="4"/>
        <v>0</v>
      </c>
      <c r="AK34" s="39">
        <f t="shared" si="4"/>
        <v>0</v>
      </c>
      <c r="AL34" s="39">
        <f t="shared" si="4"/>
        <v>0</v>
      </c>
      <c r="AM34" s="39">
        <f t="shared" si="4"/>
        <v>0</v>
      </c>
      <c r="AN34" s="39">
        <f t="shared" si="4"/>
        <v>0</v>
      </c>
      <c r="AO34" s="39">
        <f t="shared" si="4"/>
        <v>0</v>
      </c>
      <c r="AP34" s="39">
        <f t="shared" si="4"/>
        <v>0</v>
      </c>
      <c r="AQ34" s="39">
        <f t="shared" si="4"/>
        <v>0</v>
      </c>
      <c r="AR34" s="39">
        <f t="shared" si="4"/>
        <v>0</v>
      </c>
      <c r="AS34" s="39">
        <f t="shared" si="4"/>
        <v>0</v>
      </c>
      <c r="AT34" s="39">
        <f t="shared" si="4"/>
        <v>0</v>
      </c>
      <c r="AU34" s="39">
        <f t="shared" si="4"/>
        <v>0</v>
      </c>
      <c r="AV34" s="39">
        <f t="shared" si="4"/>
        <v>0</v>
      </c>
      <c r="AW34" s="39">
        <f t="shared" si="4"/>
        <v>0</v>
      </c>
      <c r="AX34" s="39">
        <f t="shared" si="4"/>
        <v>0</v>
      </c>
      <c r="AY34" s="39">
        <f t="shared" si="4"/>
        <v>0</v>
      </c>
      <c r="AZ34" s="39">
        <f t="shared" si="4"/>
        <v>0</v>
      </c>
      <c r="BA34" s="39">
        <f t="shared" si="4"/>
        <v>0</v>
      </c>
      <c r="BB34" s="39">
        <f t="shared" si="4"/>
        <v>0</v>
      </c>
      <c r="BC34" s="39">
        <f t="shared" si="4"/>
        <v>0</v>
      </c>
      <c r="BD34" s="39">
        <f t="shared" si="4"/>
        <v>0</v>
      </c>
      <c r="BE34" s="39">
        <f t="shared" si="4"/>
        <v>0</v>
      </c>
      <c r="BF34" s="39">
        <f t="shared" si="4"/>
        <v>0</v>
      </c>
      <c r="BG34" s="39">
        <f t="shared" si="4"/>
        <v>0</v>
      </c>
      <c r="BH34" s="39">
        <f t="shared" si="4"/>
        <v>0</v>
      </c>
      <c r="BI34" s="39">
        <f t="shared" si="4"/>
        <v>0</v>
      </c>
      <c r="BJ34" s="39">
        <f t="shared" si="4"/>
        <v>0</v>
      </c>
      <c r="BK34" s="39">
        <v>0</v>
      </c>
    </row>
    <row r="35" spans="1:63" ht="13.5" thickBot="1" x14ac:dyDescent="0.25">
      <c r="A35" s="47" t="s">
        <v>40</v>
      </c>
      <c r="B35" s="48" t="s">
        <v>41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4">
        <f>SUM(C35:BJ35)</f>
        <v>0</v>
      </c>
    </row>
    <row r="36" spans="1:63" ht="13.5" thickBot="1" x14ac:dyDescent="0.25">
      <c r="A36" s="49"/>
      <c r="B36" s="38" t="s">
        <v>42</v>
      </c>
      <c r="C36" s="39">
        <f t="shared" ref="C36:BJ36" si="5">SUM(C35)</f>
        <v>0</v>
      </c>
      <c r="D36" s="39">
        <f t="shared" si="5"/>
        <v>0</v>
      </c>
      <c r="E36" s="39">
        <f t="shared" si="5"/>
        <v>0</v>
      </c>
      <c r="F36" s="39">
        <f t="shared" si="5"/>
        <v>0</v>
      </c>
      <c r="G36" s="39">
        <f t="shared" si="5"/>
        <v>0</v>
      </c>
      <c r="H36" s="39">
        <f t="shared" si="5"/>
        <v>0</v>
      </c>
      <c r="I36" s="39">
        <f t="shared" si="5"/>
        <v>0</v>
      </c>
      <c r="J36" s="39">
        <f t="shared" si="5"/>
        <v>0</v>
      </c>
      <c r="K36" s="39">
        <f t="shared" si="5"/>
        <v>0</v>
      </c>
      <c r="L36" s="39">
        <f t="shared" si="5"/>
        <v>0</v>
      </c>
      <c r="M36" s="39">
        <f t="shared" si="5"/>
        <v>0</v>
      </c>
      <c r="N36" s="39">
        <f t="shared" si="5"/>
        <v>0</v>
      </c>
      <c r="O36" s="39">
        <f t="shared" si="5"/>
        <v>0</v>
      </c>
      <c r="P36" s="39">
        <f t="shared" si="5"/>
        <v>0</v>
      </c>
      <c r="Q36" s="39">
        <f t="shared" si="5"/>
        <v>0</v>
      </c>
      <c r="R36" s="39">
        <f t="shared" si="5"/>
        <v>0</v>
      </c>
      <c r="S36" s="39">
        <f t="shared" si="5"/>
        <v>0</v>
      </c>
      <c r="T36" s="39">
        <f t="shared" si="5"/>
        <v>0</v>
      </c>
      <c r="U36" s="39">
        <f t="shared" si="5"/>
        <v>0</v>
      </c>
      <c r="V36" s="39">
        <f t="shared" si="5"/>
        <v>0</v>
      </c>
      <c r="W36" s="39">
        <f t="shared" si="5"/>
        <v>0</v>
      </c>
      <c r="X36" s="39">
        <f t="shared" si="5"/>
        <v>0</v>
      </c>
      <c r="Y36" s="39">
        <f t="shared" si="5"/>
        <v>0</v>
      </c>
      <c r="Z36" s="39">
        <f t="shared" si="5"/>
        <v>0</v>
      </c>
      <c r="AA36" s="39">
        <f t="shared" si="5"/>
        <v>0</v>
      </c>
      <c r="AB36" s="39">
        <f t="shared" si="5"/>
        <v>0</v>
      </c>
      <c r="AC36" s="39">
        <f t="shared" si="5"/>
        <v>0</v>
      </c>
      <c r="AD36" s="39">
        <f t="shared" si="5"/>
        <v>0</v>
      </c>
      <c r="AE36" s="39">
        <f t="shared" si="5"/>
        <v>0</v>
      </c>
      <c r="AF36" s="39">
        <f t="shared" si="5"/>
        <v>0</v>
      </c>
      <c r="AG36" s="39">
        <f t="shared" si="5"/>
        <v>0</v>
      </c>
      <c r="AH36" s="39">
        <f t="shared" si="5"/>
        <v>0</v>
      </c>
      <c r="AI36" s="39">
        <f t="shared" si="5"/>
        <v>0</v>
      </c>
      <c r="AJ36" s="39">
        <f t="shared" si="5"/>
        <v>0</v>
      </c>
      <c r="AK36" s="39">
        <f t="shared" si="5"/>
        <v>0</v>
      </c>
      <c r="AL36" s="39">
        <f t="shared" si="5"/>
        <v>0</v>
      </c>
      <c r="AM36" s="39">
        <f t="shared" si="5"/>
        <v>0</v>
      </c>
      <c r="AN36" s="39">
        <f t="shared" si="5"/>
        <v>0</v>
      </c>
      <c r="AO36" s="39">
        <f t="shared" si="5"/>
        <v>0</v>
      </c>
      <c r="AP36" s="39">
        <f t="shared" si="5"/>
        <v>0</v>
      </c>
      <c r="AQ36" s="39">
        <f t="shared" si="5"/>
        <v>0</v>
      </c>
      <c r="AR36" s="39">
        <f t="shared" si="5"/>
        <v>0</v>
      </c>
      <c r="AS36" s="39">
        <f t="shared" si="5"/>
        <v>0</v>
      </c>
      <c r="AT36" s="39">
        <f t="shared" si="5"/>
        <v>0</v>
      </c>
      <c r="AU36" s="39">
        <f t="shared" si="5"/>
        <v>0</v>
      </c>
      <c r="AV36" s="39">
        <f t="shared" si="5"/>
        <v>0</v>
      </c>
      <c r="AW36" s="39">
        <f t="shared" si="5"/>
        <v>0</v>
      </c>
      <c r="AX36" s="39">
        <f t="shared" si="5"/>
        <v>0</v>
      </c>
      <c r="AY36" s="39">
        <f t="shared" si="5"/>
        <v>0</v>
      </c>
      <c r="AZ36" s="39">
        <f t="shared" si="5"/>
        <v>0</v>
      </c>
      <c r="BA36" s="39">
        <f t="shared" si="5"/>
        <v>0</v>
      </c>
      <c r="BB36" s="39">
        <f t="shared" si="5"/>
        <v>0</v>
      </c>
      <c r="BC36" s="39">
        <f t="shared" si="5"/>
        <v>0</v>
      </c>
      <c r="BD36" s="39">
        <f t="shared" si="5"/>
        <v>0</v>
      </c>
      <c r="BE36" s="39">
        <f t="shared" si="5"/>
        <v>0</v>
      </c>
      <c r="BF36" s="39">
        <f t="shared" si="5"/>
        <v>0</v>
      </c>
      <c r="BG36" s="39">
        <f t="shared" si="5"/>
        <v>0</v>
      </c>
      <c r="BH36" s="39">
        <f t="shared" si="5"/>
        <v>0</v>
      </c>
      <c r="BI36" s="39">
        <f t="shared" si="5"/>
        <v>0</v>
      </c>
      <c r="BJ36" s="39">
        <f t="shared" si="5"/>
        <v>0</v>
      </c>
      <c r="BK36" s="39">
        <v>0</v>
      </c>
    </row>
    <row r="37" spans="1:63" x14ac:dyDescent="0.2">
      <c r="A37" s="40" t="s">
        <v>43</v>
      </c>
      <c r="B37" s="41" t="s">
        <v>44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34"/>
    </row>
    <row r="38" spans="1:63" x14ac:dyDescent="0.2">
      <c r="A38" s="50"/>
      <c r="B38" s="44" t="s">
        <v>45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65.73</v>
      </c>
      <c r="I38" s="45">
        <v>5.91</v>
      </c>
      <c r="J38" s="45">
        <v>0</v>
      </c>
      <c r="K38" s="45">
        <v>0</v>
      </c>
      <c r="L38" s="45">
        <v>0.4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56.44</v>
      </c>
      <c r="S38" s="45">
        <v>0</v>
      </c>
      <c r="T38" s="45">
        <v>0</v>
      </c>
      <c r="U38" s="45">
        <v>0</v>
      </c>
      <c r="V38" s="45">
        <v>0.25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9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5.37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2092.54</v>
      </c>
      <c r="AW38" s="45">
        <v>0.37</v>
      </c>
      <c r="AX38" s="45">
        <v>0</v>
      </c>
      <c r="AY38" s="45">
        <v>0</v>
      </c>
      <c r="AZ38" s="45">
        <v>11.93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2859.23</v>
      </c>
      <c r="BG38" s="45">
        <v>0.61</v>
      </c>
      <c r="BH38" s="45">
        <v>0</v>
      </c>
      <c r="BI38" s="45">
        <v>0</v>
      </c>
      <c r="BJ38" s="45">
        <v>10.02</v>
      </c>
      <c r="BK38" s="34">
        <f t="shared" ref="BK38:BK58" si="6">SUM(C38:BJ38)</f>
        <v>5117.8</v>
      </c>
    </row>
    <row r="39" spans="1:63" x14ac:dyDescent="0.2">
      <c r="A39" s="51"/>
      <c r="B39" s="52" t="s">
        <v>46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34.369999999999997</v>
      </c>
      <c r="I39" s="53">
        <v>4.78</v>
      </c>
      <c r="J39" s="53">
        <v>0</v>
      </c>
      <c r="K39" s="53">
        <v>0</v>
      </c>
      <c r="L39" s="53">
        <v>5.65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149.29</v>
      </c>
      <c r="S39" s="53">
        <v>0</v>
      </c>
      <c r="T39" s="53">
        <v>0</v>
      </c>
      <c r="U39" s="53">
        <v>0</v>
      </c>
      <c r="V39" s="53">
        <v>10.47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6.76</v>
      </c>
      <c r="AC39" s="53">
        <v>0</v>
      </c>
      <c r="AD39" s="53">
        <v>0</v>
      </c>
      <c r="AE39" s="53">
        <v>0</v>
      </c>
      <c r="AF39" s="53">
        <v>1.1299999999999999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4.1500000000000004</v>
      </c>
      <c r="AM39" s="53">
        <v>0</v>
      </c>
      <c r="AN39" s="53">
        <v>0</v>
      </c>
      <c r="AO39" s="53">
        <v>0</v>
      </c>
      <c r="AP39" s="53">
        <v>0.39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1100.83</v>
      </c>
      <c r="AW39" s="53">
        <v>0.06</v>
      </c>
      <c r="AX39" s="53">
        <v>0</v>
      </c>
      <c r="AY39" s="53">
        <v>0</v>
      </c>
      <c r="AZ39" s="53">
        <v>78.14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2567.3000000000002</v>
      </c>
      <c r="BG39" s="53">
        <v>0.02</v>
      </c>
      <c r="BH39" s="53">
        <v>0.01</v>
      </c>
      <c r="BI39" s="53">
        <v>0</v>
      </c>
      <c r="BJ39" s="53">
        <v>93.37</v>
      </c>
      <c r="BK39" s="34">
        <f t="shared" si="6"/>
        <v>4056.7200000000003</v>
      </c>
    </row>
    <row r="40" spans="1:63" x14ac:dyDescent="0.2">
      <c r="A40" s="51"/>
      <c r="B40" s="52" t="s">
        <v>47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68.790000000000006</v>
      </c>
      <c r="I40" s="53">
        <v>4.2699999999999996</v>
      </c>
      <c r="J40" s="53">
        <v>0</v>
      </c>
      <c r="K40" s="53">
        <v>0</v>
      </c>
      <c r="L40" s="53">
        <v>19.2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45.01</v>
      </c>
      <c r="S40" s="53">
        <v>0.01</v>
      </c>
      <c r="T40" s="53">
        <v>0</v>
      </c>
      <c r="U40" s="53">
        <v>0</v>
      </c>
      <c r="V40" s="53">
        <v>8.68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59.87</v>
      </c>
      <c r="AC40" s="53">
        <v>0</v>
      </c>
      <c r="AD40" s="53">
        <v>0</v>
      </c>
      <c r="AE40" s="53">
        <v>0</v>
      </c>
      <c r="AF40" s="53">
        <v>2.91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663.8</v>
      </c>
      <c r="AM40" s="53">
        <v>0</v>
      </c>
      <c r="AN40" s="53">
        <v>0</v>
      </c>
      <c r="AO40" s="53">
        <v>0</v>
      </c>
      <c r="AP40" s="53">
        <v>0.57999999999999996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1032.67</v>
      </c>
      <c r="AW40" s="53">
        <v>0.85</v>
      </c>
      <c r="AX40" s="53">
        <v>0</v>
      </c>
      <c r="AY40" s="53">
        <v>0</v>
      </c>
      <c r="AZ40" s="53">
        <v>190.15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1472.93</v>
      </c>
      <c r="BG40" s="53">
        <v>1.32</v>
      </c>
      <c r="BH40" s="53">
        <v>0</v>
      </c>
      <c r="BI40" s="53">
        <v>0</v>
      </c>
      <c r="BJ40" s="53">
        <v>186.5</v>
      </c>
      <c r="BK40" s="34">
        <f t="shared" si="6"/>
        <v>3757.5400000000004</v>
      </c>
    </row>
    <row r="41" spans="1:63" x14ac:dyDescent="0.2">
      <c r="A41" s="51"/>
      <c r="B41" s="52" t="s">
        <v>48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7.34</v>
      </c>
      <c r="I41" s="53">
        <v>22.94</v>
      </c>
      <c r="J41" s="53">
        <v>0</v>
      </c>
      <c r="K41" s="53">
        <v>0</v>
      </c>
      <c r="L41" s="53">
        <v>27.84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2.54</v>
      </c>
      <c r="S41" s="53">
        <v>0.03</v>
      </c>
      <c r="T41" s="53">
        <v>0</v>
      </c>
      <c r="U41" s="53">
        <v>0</v>
      </c>
      <c r="V41" s="53">
        <v>2.27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0.56000000000000005</v>
      </c>
      <c r="AC41" s="53">
        <v>0.2</v>
      </c>
      <c r="AD41" s="53">
        <v>0</v>
      </c>
      <c r="AE41" s="53">
        <v>0</v>
      </c>
      <c r="AF41" s="53">
        <v>2.69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0.21</v>
      </c>
      <c r="AM41" s="53">
        <v>0.04</v>
      </c>
      <c r="AN41" s="53">
        <v>0</v>
      </c>
      <c r="AO41" s="53">
        <v>0</v>
      </c>
      <c r="AP41" s="53">
        <v>0.25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73.17</v>
      </c>
      <c r="AW41" s="53">
        <v>18.8</v>
      </c>
      <c r="AX41" s="53">
        <v>0.02</v>
      </c>
      <c r="AY41" s="53">
        <v>0</v>
      </c>
      <c r="AZ41" s="53">
        <v>56.58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67.010000000000005</v>
      </c>
      <c r="BG41" s="53">
        <v>11.9</v>
      </c>
      <c r="BH41" s="53">
        <v>0</v>
      </c>
      <c r="BI41" s="53">
        <v>0</v>
      </c>
      <c r="BJ41" s="53">
        <v>12.26</v>
      </c>
      <c r="BK41" s="34">
        <f t="shared" si="6"/>
        <v>306.64999999999998</v>
      </c>
    </row>
    <row r="42" spans="1:63" x14ac:dyDescent="0.2">
      <c r="A42" s="51"/>
      <c r="B42" s="52" t="s">
        <v>49</v>
      </c>
      <c r="C42" s="53">
        <v>0</v>
      </c>
      <c r="D42" s="53">
        <v>0</v>
      </c>
      <c r="E42" s="53">
        <v>1.64</v>
      </c>
      <c r="F42" s="53">
        <v>0</v>
      </c>
      <c r="G42" s="53">
        <v>0</v>
      </c>
      <c r="H42" s="53">
        <v>18.14</v>
      </c>
      <c r="I42" s="53">
        <v>977.23</v>
      </c>
      <c r="J42" s="53">
        <v>2.09</v>
      </c>
      <c r="K42" s="53">
        <v>0</v>
      </c>
      <c r="L42" s="53">
        <v>259.7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9.52</v>
      </c>
      <c r="S42" s="53">
        <v>75.61</v>
      </c>
      <c r="T42" s="53">
        <v>0</v>
      </c>
      <c r="U42" s="53">
        <v>0</v>
      </c>
      <c r="V42" s="53">
        <v>23.49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1.22</v>
      </c>
      <c r="AC42" s="53">
        <v>6.01</v>
      </c>
      <c r="AD42" s="53">
        <v>0</v>
      </c>
      <c r="AE42" s="53">
        <v>0</v>
      </c>
      <c r="AF42" s="53">
        <v>7.62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0.5</v>
      </c>
      <c r="AM42" s="53">
        <v>0.44</v>
      </c>
      <c r="AN42" s="53">
        <v>0</v>
      </c>
      <c r="AO42" s="53">
        <v>0</v>
      </c>
      <c r="AP42" s="53">
        <v>1.32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39.03</v>
      </c>
      <c r="AW42" s="53">
        <v>237.92</v>
      </c>
      <c r="AX42" s="53">
        <v>2.95</v>
      </c>
      <c r="AY42" s="53">
        <v>0</v>
      </c>
      <c r="AZ42" s="53">
        <v>529.11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23.1</v>
      </c>
      <c r="BG42" s="53">
        <v>44.53</v>
      </c>
      <c r="BH42" s="53">
        <v>3.88</v>
      </c>
      <c r="BI42" s="53">
        <v>0</v>
      </c>
      <c r="BJ42" s="53">
        <v>80.75</v>
      </c>
      <c r="BK42" s="34">
        <f t="shared" si="6"/>
        <v>2345.8000000000002</v>
      </c>
    </row>
    <row r="43" spans="1:63" x14ac:dyDescent="0.2">
      <c r="A43" s="51"/>
      <c r="B43" s="52" t="s">
        <v>50</v>
      </c>
      <c r="C43" s="53">
        <v>0</v>
      </c>
      <c r="D43" s="53">
        <v>21.84</v>
      </c>
      <c r="E43" s="53">
        <v>502.51</v>
      </c>
      <c r="F43" s="53">
        <v>0</v>
      </c>
      <c r="G43" s="53">
        <v>0</v>
      </c>
      <c r="H43" s="53">
        <v>11.46</v>
      </c>
      <c r="I43" s="53">
        <v>400.19</v>
      </c>
      <c r="J43" s="53">
        <v>40.36</v>
      </c>
      <c r="K43" s="53">
        <v>0</v>
      </c>
      <c r="L43" s="53">
        <v>129.66999999999999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6.68</v>
      </c>
      <c r="S43" s="53">
        <v>157.47</v>
      </c>
      <c r="T43" s="53">
        <v>0</v>
      </c>
      <c r="U43" s="53">
        <v>0</v>
      </c>
      <c r="V43" s="53">
        <v>52.62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0.83</v>
      </c>
      <c r="AC43" s="53">
        <v>0.94</v>
      </c>
      <c r="AD43" s="53">
        <v>0</v>
      </c>
      <c r="AE43" s="53">
        <v>0</v>
      </c>
      <c r="AF43" s="53">
        <v>2.56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0.48</v>
      </c>
      <c r="AM43" s="53">
        <v>0</v>
      </c>
      <c r="AN43" s="53">
        <v>0</v>
      </c>
      <c r="AO43" s="53">
        <v>0</v>
      </c>
      <c r="AP43" s="53">
        <v>0.39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20.07</v>
      </c>
      <c r="AW43" s="53">
        <v>1398.64</v>
      </c>
      <c r="AX43" s="53">
        <v>0.13</v>
      </c>
      <c r="AY43" s="53">
        <v>0</v>
      </c>
      <c r="AZ43" s="53">
        <v>219.13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16.21</v>
      </c>
      <c r="BG43" s="53">
        <v>44.94</v>
      </c>
      <c r="BH43" s="53">
        <v>0</v>
      </c>
      <c r="BI43" s="53">
        <v>0</v>
      </c>
      <c r="BJ43" s="53">
        <v>45.78</v>
      </c>
      <c r="BK43" s="34">
        <f t="shared" si="6"/>
        <v>3072.9000000000005</v>
      </c>
    </row>
    <row r="44" spans="1:63" x14ac:dyDescent="0.2">
      <c r="A44" s="51"/>
      <c r="B44" s="52" t="s">
        <v>51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23.19</v>
      </c>
      <c r="I44" s="53">
        <v>97.25</v>
      </c>
      <c r="J44" s="53">
        <v>94.77</v>
      </c>
      <c r="K44" s="53">
        <v>0</v>
      </c>
      <c r="L44" s="53">
        <v>86.35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27.92</v>
      </c>
      <c r="S44" s="53">
        <v>114.89</v>
      </c>
      <c r="T44" s="53">
        <v>22.68</v>
      </c>
      <c r="U44" s="53">
        <v>0</v>
      </c>
      <c r="V44" s="53">
        <v>33.200000000000003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0.95</v>
      </c>
      <c r="AC44" s="53">
        <v>0.21</v>
      </c>
      <c r="AD44" s="53">
        <v>0</v>
      </c>
      <c r="AE44" s="53">
        <v>0</v>
      </c>
      <c r="AF44" s="53">
        <v>1.0900000000000001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0.32</v>
      </c>
      <c r="AM44" s="53">
        <v>0.1</v>
      </c>
      <c r="AN44" s="53">
        <v>0</v>
      </c>
      <c r="AO44" s="53">
        <v>0</v>
      </c>
      <c r="AP44" s="53">
        <v>1.19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112.44</v>
      </c>
      <c r="AW44" s="53">
        <v>422.51</v>
      </c>
      <c r="AX44" s="53">
        <v>1.99</v>
      </c>
      <c r="AY44" s="53">
        <v>0</v>
      </c>
      <c r="AZ44" s="53">
        <v>388.33000000000004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211.87</v>
      </c>
      <c r="BG44" s="53">
        <v>134.81</v>
      </c>
      <c r="BH44" s="53">
        <v>29.87</v>
      </c>
      <c r="BI44" s="53">
        <v>0</v>
      </c>
      <c r="BJ44" s="53">
        <v>295.35000000000002</v>
      </c>
      <c r="BK44" s="34">
        <f t="shared" si="6"/>
        <v>2101.2799999999997</v>
      </c>
    </row>
    <row r="45" spans="1:63" x14ac:dyDescent="0.2">
      <c r="A45" s="51"/>
      <c r="B45" s="52" t="s">
        <v>52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11.3</v>
      </c>
      <c r="I45" s="53">
        <v>57.26</v>
      </c>
      <c r="J45" s="53">
        <v>0</v>
      </c>
      <c r="K45" s="53">
        <v>0</v>
      </c>
      <c r="L45" s="53">
        <v>17.97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6.52</v>
      </c>
      <c r="S45" s="53">
        <v>8.16</v>
      </c>
      <c r="T45" s="53">
        <v>0</v>
      </c>
      <c r="U45" s="53">
        <v>0</v>
      </c>
      <c r="V45" s="53">
        <v>12.01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2.35</v>
      </c>
      <c r="AC45" s="53">
        <v>2.88</v>
      </c>
      <c r="AD45" s="53">
        <v>0</v>
      </c>
      <c r="AE45" s="53">
        <v>0</v>
      </c>
      <c r="AF45" s="53">
        <v>6.06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1.7</v>
      </c>
      <c r="AM45" s="53">
        <v>0.28000000000000003</v>
      </c>
      <c r="AN45" s="53">
        <v>0</v>
      </c>
      <c r="AO45" s="53">
        <v>0</v>
      </c>
      <c r="AP45" s="53">
        <v>2.75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156.05000000000001</v>
      </c>
      <c r="AW45" s="53">
        <v>376.7</v>
      </c>
      <c r="AX45" s="53">
        <v>0.05</v>
      </c>
      <c r="AY45" s="53">
        <v>0</v>
      </c>
      <c r="AZ45" s="53">
        <v>224.23000000000002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243.19</v>
      </c>
      <c r="BG45" s="53">
        <v>178.01</v>
      </c>
      <c r="BH45" s="53">
        <v>0.56000000000000005</v>
      </c>
      <c r="BI45" s="53">
        <v>0</v>
      </c>
      <c r="BJ45" s="53">
        <v>237.64</v>
      </c>
      <c r="BK45" s="34">
        <f t="shared" si="6"/>
        <v>1545.67</v>
      </c>
    </row>
    <row r="46" spans="1:63" x14ac:dyDescent="0.2">
      <c r="A46" s="51"/>
      <c r="B46" s="52" t="s">
        <v>53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17.149999999999999</v>
      </c>
      <c r="I46" s="53">
        <v>15.94</v>
      </c>
      <c r="J46" s="53">
        <v>0</v>
      </c>
      <c r="K46" s="53">
        <v>0</v>
      </c>
      <c r="L46" s="53">
        <v>60.83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6.77</v>
      </c>
      <c r="S46" s="53">
        <v>3.1</v>
      </c>
      <c r="T46" s="53">
        <v>0</v>
      </c>
      <c r="U46" s="53">
        <v>0</v>
      </c>
      <c r="V46" s="53">
        <v>7.62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0.62</v>
      </c>
      <c r="AC46" s="53">
        <v>0.27</v>
      </c>
      <c r="AD46" s="53">
        <v>0</v>
      </c>
      <c r="AE46" s="53">
        <v>0</v>
      </c>
      <c r="AF46" s="53">
        <v>2.85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0.24</v>
      </c>
      <c r="AM46" s="53">
        <v>0.01</v>
      </c>
      <c r="AN46" s="53">
        <v>0</v>
      </c>
      <c r="AO46" s="53">
        <v>0</v>
      </c>
      <c r="AP46" s="53">
        <v>0.4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24.45</v>
      </c>
      <c r="AW46" s="53">
        <v>81.790000000000006</v>
      </c>
      <c r="AX46" s="53">
        <v>1.04</v>
      </c>
      <c r="AY46" s="53">
        <v>0</v>
      </c>
      <c r="AZ46" s="53">
        <v>124.46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12.52</v>
      </c>
      <c r="BG46" s="53">
        <v>1.87</v>
      </c>
      <c r="BH46" s="53">
        <v>149.94999999999999</v>
      </c>
      <c r="BI46" s="53">
        <v>0</v>
      </c>
      <c r="BJ46" s="53">
        <v>21.85</v>
      </c>
      <c r="BK46" s="34">
        <f t="shared" si="6"/>
        <v>533.7299999999999</v>
      </c>
    </row>
    <row r="47" spans="1:63" x14ac:dyDescent="0.2">
      <c r="A47" s="51"/>
      <c r="B47" s="52" t="s">
        <v>54</v>
      </c>
      <c r="C47" s="53">
        <v>0</v>
      </c>
      <c r="D47" s="53">
        <v>0.51</v>
      </c>
      <c r="E47" s="53">
        <v>0</v>
      </c>
      <c r="F47" s="53">
        <v>0</v>
      </c>
      <c r="G47" s="53">
        <v>0</v>
      </c>
      <c r="H47" s="53">
        <v>4.1399999999999997</v>
      </c>
      <c r="I47" s="53">
        <v>15.86</v>
      </c>
      <c r="J47" s="53">
        <v>0.02</v>
      </c>
      <c r="K47" s="53">
        <v>0</v>
      </c>
      <c r="L47" s="53">
        <v>36.36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1.96</v>
      </c>
      <c r="S47" s="53">
        <v>0.5</v>
      </c>
      <c r="T47" s="53">
        <v>7.92</v>
      </c>
      <c r="U47" s="53">
        <v>0</v>
      </c>
      <c r="V47" s="53">
        <v>2.4700000000000002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0.5</v>
      </c>
      <c r="AC47" s="53">
        <v>0</v>
      </c>
      <c r="AD47" s="53">
        <v>0</v>
      </c>
      <c r="AE47" s="53">
        <v>0</v>
      </c>
      <c r="AF47" s="53">
        <v>1.38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0.14000000000000001</v>
      </c>
      <c r="AM47" s="53">
        <v>0</v>
      </c>
      <c r="AN47" s="53">
        <v>0</v>
      </c>
      <c r="AO47" s="53">
        <v>0</v>
      </c>
      <c r="AP47" s="53">
        <v>0.32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24.79</v>
      </c>
      <c r="AW47" s="53">
        <v>73.83</v>
      </c>
      <c r="AX47" s="53">
        <v>12.53</v>
      </c>
      <c r="AY47" s="53">
        <v>0</v>
      </c>
      <c r="AZ47" s="53">
        <v>161.46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34.979999999999997</v>
      </c>
      <c r="BG47" s="53">
        <v>13.89</v>
      </c>
      <c r="BH47" s="53">
        <v>3.52</v>
      </c>
      <c r="BI47" s="53">
        <v>0</v>
      </c>
      <c r="BJ47" s="53">
        <v>35.22</v>
      </c>
      <c r="BK47" s="34">
        <f t="shared" si="6"/>
        <v>432.29999999999995</v>
      </c>
    </row>
    <row r="48" spans="1:63" x14ac:dyDescent="0.2">
      <c r="A48" s="51"/>
      <c r="B48" s="52" t="s">
        <v>55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10.48</v>
      </c>
      <c r="I48" s="53">
        <v>340.7</v>
      </c>
      <c r="J48" s="53">
        <v>63.6</v>
      </c>
      <c r="K48" s="53">
        <v>0</v>
      </c>
      <c r="L48" s="53">
        <v>56.28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5.25</v>
      </c>
      <c r="S48" s="53">
        <v>21.11</v>
      </c>
      <c r="T48" s="53">
        <v>4.4000000000000004</v>
      </c>
      <c r="U48" s="53">
        <v>0</v>
      </c>
      <c r="V48" s="53">
        <v>9.86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0.14000000000000001</v>
      </c>
      <c r="AC48" s="53">
        <v>0</v>
      </c>
      <c r="AD48" s="53">
        <v>0</v>
      </c>
      <c r="AE48" s="53">
        <v>0</v>
      </c>
      <c r="AF48" s="53">
        <v>1.1499999999999999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0.1</v>
      </c>
      <c r="AM48" s="53">
        <v>1.28</v>
      </c>
      <c r="AN48" s="53">
        <v>2.56</v>
      </c>
      <c r="AO48" s="53">
        <v>0</v>
      </c>
      <c r="AP48" s="53">
        <v>0.61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12.43</v>
      </c>
      <c r="AW48" s="53">
        <v>91.87</v>
      </c>
      <c r="AX48" s="53">
        <v>0</v>
      </c>
      <c r="AY48" s="53">
        <v>0</v>
      </c>
      <c r="AZ48" s="53">
        <v>135.81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11.91</v>
      </c>
      <c r="BG48" s="53">
        <v>19.95</v>
      </c>
      <c r="BH48" s="53">
        <v>0.56999999999999995</v>
      </c>
      <c r="BI48" s="53">
        <v>0</v>
      </c>
      <c r="BJ48" s="53">
        <v>28.33</v>
      </c>
      <c r="BK48" s="34">
        <f t="shared" si="6"/>
        <v>818.39</v>
      </c>
    </row>
    <row r="49" spans="1:63" x14ac:dyDescent="0.2">
      <c r="A49" s="51"/>
      <c r="B49" s="52" t="s">
        <v>56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1.44</v>
      </c>
      <c r="I49" s="53">
        <v>11.48</v>
      </c>
      <c r="J49" s="53">
        <v>0</v>
      </c>
      <c r="K49" s="53">
        <v>0</v>
      </c>
      <c r="L49" s="53">
        <v>2.0699999999999998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0.36</v>
      </c>
      <c r="S49" s="53">
        <v>0</v>
      </c>
      <c r="T49" s="53">
        <v>0</v>
      </c>
      <c r="U49" s="53">
        <v>0</v>
      </c>
      <c r="V49" s="53">
        <v>0.28999999999999998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0.28999999999999998</v>
      </c>
      <c r="AC49" s="53">
        <v>2.3199999999999998</v>
      </c>
      <c r="AD49" s="53">
        <v>0</v>
      </c>
      <c r="AE49" s="53">
        <v>0</v>
      </c>
      <c r="AF49" s="53">
        <v>3.01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0.02</v>
      </c>
      <c r="AM49" s="53">
        <v>0</v>
      </c>
      <c r="AN49" s="53">
        <v>0</v>
      </c>
      <c r="AO49" s="53">
        <v>0</v>
      </c>
      <c r="AP49" s="53">
        <v>0.06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2.8</v>
      </c>
      <c r="AW49" s="53">
        <v>5.73</v>
      </c>
      <c r="AX49" s="53">
        <v>0</v>
      </c>
      <c r="AY49" s="53">
        <v>0</v>
      </c>
      <c r="AZ49" s="53">
        <v>9.92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3.37</v>
      </c>
      <c r="BG49" s="53">
        <v>0.27</v>
      </c>
      <c r="BH49" s="53">
        <v>0.01</v>
      </c>
      <c r="BI49" s="53">
        <v>0</v>
      </c>
      <c r="BJ49" s="53">
        <v>3.98</v>
      </c>
      <c r="BK49" s="34">
        <f t="shared" si="6"/>
        <v>47.419999999999995</v>
      </c>
    </row>
    <row r="50" spans="1:63" x14ac:dyDescent="0.2">
      <c r="A50" s="51"/>
      <c r="B50" s="52" t="s">
        <v>57</v>
      </c>
      <c r="C50" s="53">
        <v>0</v>
      </c>
      <c r="D50" s="53">
        <v>6.06</v>
      </c>
      <c r="E50" s="53">
        <v>0</v>
      </c>
      <c r="F50" s="53">
        <v>0</v>
      </c>
      <c r="G50" s="53">
        <v>0</v>
      </c>
      <c r="H50" s="53">
        <v>24.52</v>
      </c>
      <c r="I50" s="53">
        <v>2466.4699999999998</v>
      </c>
      <c r="J50" s="53">
        <v>0.54</v>
      </c>
      <c r="K50" s="53">
        <v>0</v>
      </c>
      <c r="L50" s="53">
        <v>198.57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7.88</v>
      </c>
      <c r="S50" s="53">
        <v>44.31</v>
      </c>
      <c r="T50" s="53">
        <v>6.43</v>
      </c>
      <c r="U50" s="53">
        <v>0</v>
      </c>
      <c r="V50" s="53">
        <v>20.190000000000001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0.56999999999999995</v>
      </c>
      <c r="AC50" s="53">
        <v>0</v>
      </c>
      <c r="AD50" s="53">
        <v>0</v>
      </c>
      <c r="AE50" s="53">
        <v>0</v>
      </c>
      <c r="AF50" s="53">
        <v>4.0599999999999996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0.64</v>
      </c>
      <c r="AM50" s="53">
        <v>0</v>
      </c>
      <c r="AN50" s="53">
        <v>0</v>
      </c>
      <c r="AO50" s="53">
        <v>0</v>
      </c>
      <c r="AP50" s="53">
        <v>1.34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23.76</v>
      </c>
      <c r="AW50" s="53">
        <v>249.57</v>
      </c>
      <c r="AX50" s="53">
        <v>0</v>
      </c>
      <c r="AY50" s="53">
        <v>0</v>
      </c>
      <c r="AZ50" s="53">
        <v>122.78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40.35</v>
      </c>
      <c r="BG50" s="53">
        <v>20.62</v>
      </c>
      <c r="BH50" s="53">
        <v>3.69</v>
      </c>
      <c r="BI50" s="53">
        <v>0</v>
      </c>
      <c r="BJ50" s="53">
        <v>64.47</v>
      </c>
      <c r="BK50" s="34">
        <f t="shared" si="6"/>
        <v>3306.82</v>
      </c>
    </row>
    <row r="51" spans="1:63" x14ac:dyDescent="0.2">
      <c r="A51" s="51"/>
      <c r="B51" s="52" t="s">
        <v>58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4.99</v>
      </c>
      <c r="I51" s="53">
        <v>787.27</v>
      </c>
      <c r="J51" s="53">
        <v>0</v>
      </c>
      <c r="K51" s="53">
        <v>0</v>
      </c>
      <c r="L51" s="53">
        <v>15.94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9.2799999999999994</v>
      </c>
      <c r="S51" s="53">
        <v>4.24</v>
      </c>
      <c r="T51" s="53">
        <v>0.01</v>
      </c>
      <c r="U51" s="53">
        <v>0</v>
      </c>
      <c r="V51" s="53">
        <v>16.54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0.13</v>
      </c>
      <c r="AC51" s="53">
        <v>0</v>
      </c>
      <c r="AD51" s="53">
        <v>0</v>
      </c>
      <c r="AE51" s="53">
        <v>0</v>
      </c>
      <c r="AF51" s="53">
        <v>0.33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0.1</v>
      </c>
      <c r="AM51" s="53">
        <v>0</v>
      </c>
      <c r="AN51" s="53">
        <v>0</v>
      </c>
      <c r="AO51" s="53">
        <v>0</v>
      </c>
      <c r="AP51" s="53">
        <v>0.98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58.23</v>
      </c>
      <c r="AW51" s="53">
        <v>96.83</v>
      </c>
      <c r="AX51" s="53">
        <v>0</v>
      </c>
      <c r="AY51" s="53">
        <v>0</v>
      </c>
      <c r="AZ51" s="53">
        <v>182.87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150.62</v>
      </c>
      <c r="BG51" s="53">
        <v>51.09</v>
      </c>
      <c r="BH51" s="53">
        <v>1.93</v>
      </c>
      <c r="BI51" s="53">
        <v>0</v>
      </c>
      <c r="BJ51" s="53">
        <v>217.49</v>
      </c>
      <c r="BK51" s="34">
        <f t="shared" si="6"/>
        <v>1598.8700000000001</v>
      </c>
    </row>
    <row r="52" spans="1:63" x14ac:dyDescent="0.2">
      <c r="A52" s="51"/>
      <c r="B52" s="52" t="s">
        <v>59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34">
        <f t="shared" si="6"/>
        <v>0</v>
      </c>
    </row>
    <row r="53" spans="1:63" x14ac:dyDescent="0.2">
      <c r="A53" s="51"/>
      <c r="B53" s="52" t="s">
        <v>60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  <c r="AK53" s="53">
        <v>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0</v>
      </c>
      <c r="AW53" s="53">
        <v>0</v>
      </c>
      <c r="AX53" s="53">
        <v>0</v>
      </c>
      <c r="AY53" s="53">
        <v>0</v>
      </c>
      <c r="AZ53" s="53">
        <v>0</v>
      </c>
      <c r="BA53" s="53">
        <v>0</v>
      </c>
      <c r="BB53" s="53">
        <v>0</v>
      </c>
      <c r="BC53" s="53">
        <v>0</v>
      </c>
      <c r="BD53" s="53">
        <v>0</v>
      </c>
      <c r="BE53" s="53">
        <v>0</v>
      </c>
      <c r="BF53" s="53">
        <v>0</v>
      </c>
      <c r="BG53" s="53">
        <v>0</v>
      </c>
      <c r="BH53" s="53">
        <v>0</v>
      </c>
      <c r="BI53" s="53">
        <v>0</v>
      </c>
      <c r="BJ53" s="53">
        <v>0</v>
      </c>
      <c r="BK53" s="34">
        <f t="shared" si="6"/>
        <v>0</v>
      </c>
    </row>
    <row r="54" spans="1:63" x14ac:dyDescent="0.2">
      <c r="A54" s="51"/>
      <c r="B54" s="52" t="s">
        <v>61</v>
      </c>
      <c r="C54" s="53">
        <v>0</v>
      </c>
      <c r="D54" s="53">
        <v>35.15</v>
      </c>
      <c r="E54" s="53">
        <v>0</v>
      </c>
      <c r="F54" s="53">
        <v>0</v>
      </c>
      <c r="G54" s="53">
        <v>0</v>
      </c>
      <c r="H54" s="53">
        <v>0.73</v>
      </c>
      <c r="I54" s="53">
        <v>142.09</v>
      </c>
      <c r="J54" s="53">
        <v>0</v>
      </c>
      <c r="K54" s="53">
        <v>0</v>
      </c>
      <c r="L54" s="53">
        <v>18.11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0.56999999999999995</v>
      </c>
      <c r="S54" s="53">
        <v>11.51</v>
      </c>
      <c r="T54" s="53">
        <v>0.51</v>
      </c>
      <c r="U54" s="53">
        <v>0</v>
      </c>
      <c r="V54" s="53">
        <v>11.54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0.14000000000000001</v>
      </c>
      <c r="AC54" s="53">
        <v>0</v>
      </c>
      <c r="AD54" s="53">
        <v>0</v>
      </c>
      <c r="AE54" s="53">
        <v>0</v>
      </c>
      <c r="AF54" s="53">
        <v>0.01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0.02</v>
      </c>
      <c r="AM54" s="53">
        <v>0.05</v>
      </c>
      <c r="AN54" s="53">
        <v>0</v>
      </c>
      <c r="AO54" s="53">
        <v>0</v>
      </c>
      <c r="AP54" s="53">
        <v>0.11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2.11</v>
      </c>
      <c r="AW54" s="53">
        <v>16.63</v>
      </c>
      <c r="AX54" s="53">
        <v>0</v>
      </c>
      <c r="AY54" s="53">
        <v>0</v>
      </c>
      <c r="AZ54" s="53">
        <v>21.86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6.12</v>
      </c>
      <c r="BG54" s="53">
        <v>3.67</v>
      </c>
      <c r="BH54" s="53">
        <v>0.15</v>
      </c>
      <c r="BI54" s="53">
        <v>0</v>
      </c>
      <c r="BJ54" s="53">
        <v>13.19</v>
      </c>
      <c r="BK54" s="34">
        <f t="shared" si="6"/>
        <v>284.27</v>
      </c>
    </row>
    <row r="55" spans="1:63" x14ac:dyDescent="0.2">
      <c r="A55" s="51"/>
      <c r="B55" s="52" t="s">
        <v>62</v>
      </c>
      <c r="C55" s="53">
        <v>0</v>
      </c>
      <c r="D55" s="53">
        <v>2.04</v>
      </c>
      <c r="E55" s="53">
        <v>0</v>
      </c>
      <c r="F55" s="53">
        <v>0</v>
      </c>
      <c r="G55" s="53">
        <v>0</v>
      </c>
      <c r="H55" s="53">
        <v>0.96</v>
      </c>
      <c r="I55" s="53">
        <v>25.19</v>
      </c>
      <c r="J55" s="53">
        <v>0</v>
      </c>
      <c r="K55" s="53">
        <v>0</v>
      </c>
      <c r="L55" s="53">
        <v>8.52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0.83</v>
      </c>
      <c r="S55" s="53">
        <v>9</v>
      </c>
      <c r="T55" s="53">
        <v>0.51</v>
      </c>
      <c r="U55" s="53">
        <v>0</v>
      </c>
      <c r="V55" s="53">
        <v>3.02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0.06</v>
      </c>
      <c r="AC55" s="53">
        <v>0.09</v>
      </c>
      <c r="AD55" s="53">
        <v>0</v>
      </c>
      <c r="AE55" s="53">
        <v>0</v>
      </c>
      <c r="AF55" s="53">
        <v>0.08</v>
      </c>
      <c r="AG55" s="53">
        <v>0</v>
      </c>
      <c r="AH55" s="53">
        <v>0</v>
      </c>
      <c r="AI55" s="53">
        <v>0</v>
      </c>
      <c r="AJ55" s="53">
        <v>0</v>
      </c>
      <c r="AK55" s="53">
        <v>0</v>
      </c>
      <c r="AL55" s="53">
        <v>0.21</v>
      </c>
      <c r="AM55" s="53">
        <v>0.04</v>
      </c>
      <c r="AN55" s="53">
        <v>2.56</v>
      </c>
      <c r="AO55" s="53">
        <v>0</v>
      </c>
      <c r="AP55" s="53">
        <v>0.6</v>
      </c>
      <c r="AQ55" s="53">
        <v>0</v>
      </c>
      <c r="AR55" s="53">
        <v>0</v>
      </c>
      <c r="AS55" s="53">
        <v>0</v>
      </c>
      <c r="AT55" s="53">
        <v>0</v>
      </c>
      <c r="AU55" s="53">
        <v>0</v>
      </c>
      <c r="AV55" s="53">
        <v>2.12</v>
      </c>
      <c r="AW55" s="53">
        <v>6.54</v>
      </c>
      <c r="AX55" s="53">
        <v>0</v>
      </c>
      <c r="AY55" s="53">
        <v>0</v>
      </c>
      <c r="AZ55" s="53">
        <v>15.09</v>
      </c>
      <c r="BA55" s="53">
        <v>0</v>
      </c>
      <c r="BB55" s="53">
        <v>0</v>
      </c>
      <c r="BC55" s="53">
        <v>0</v>
      </c>
      <c r="BD55" s="53">
        <v>0</v>
      </c>
      <c r="BE55" s="53">
        <v>0</v>
      </c>
      <c r="BF55" s="53">
        <v>4.08</v>
      </c>
      <c r="BG55" s="53">
        <v>2.88</v>
      </c>
      <c r="BH55" s="53">
        <v>0.51</v>
      </c>
      <c r="BI55" s="53">
        <v>0</v>
      </c>
      <c r="BJ55" s="53">
        <v>9.3000000000000007</v>
      </c>
      <c r="BK55" s="34">
        <f t="shared" si="6"/>
        <v>94.23</v>
      </c>
    </row>
    <row r="56" spans="1:63" x14ac:dyDescent="0.2">
      <c r="A56" s="51"/>
      <c r="B56" s="52" t="s">
        <v>63</v>
      </c>
      <c r="C56" s="53">
        <v>0</v>
      </c>
      <c r="D56" s="53">
        <v>5.08</v>
      </c>
      <c r="E56" s="53">
        <v>0</v>
      </c>
      <c r="F56" s="53">
        <v>0</v>
      </c>
      <c r="G56" s="53">
        <v>0</v>
      </c>
      <c r="H56" s="53">
        <v>1.18</v>
      </c>
      <c r="I56" s="53">
        <v>59.49</v>
      </c>
      <c r="J56" s="53">
        <v>0</v>
      </c>
      <c r="K56" s="53">
        <v>0</v>
      </c>
      <c r="L56" s="53">
        <v>31.71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0.56000000000000005</v>
      </c>
      <c r="S56" s="53">
        <v>0.64</v>
      </c>
      <c r="T56" s="53">
        <v>0.74</v>
      </c>
      <c r="U56" s="53">
        <v>0</v>
      </c>
      <c r="V56" s="53">
        <v>2.16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0.15</v>
      </c>
      <c r="AC56" s="53">
        <v>0</v>
      </c>
      <c r="AD56" s="53">
        <v>0</v>
      </c>
      <c r="AE56" s="53">
        <v>0</v>
      </c>
      <c r="AF56" s="53">
        <v>0.9</v>
      </c>
      <c r="AG56" s="53">
        <v>0</v>
      </c>
      <c r="AH56" s="53">
        <v>0</v>
      </c>
      <c r="AI56" s="53">
        <v>0</v>
      </c>
      <c r="AJ56" s="53">
        <v>0</v>
      </c>
      <c r="AK56" s="53">
        <v>0</v>
      </c>
      <c r="AL56" s="53">
        <v>0.08</v>
      </c>
      <c r="AM56" s="53">
        <v>0</v>
      </c>
      <c r="AN56" s="53">
        <v>0</v>
      </c>
      <c r="AO56" s="53">
        <v>0</v>
      </c>
      <c r="AP56" s="53">
        <v>0.31</v>
      </c>
      <c r="AQ56" s="53">
        <v>0</v>
      </c>
      <c r="AR56" s="53">
        <v>0</v>
      </c>
      <c r="AS56" s="53">
        <v>0</v>
      </c>
      <c r="AT56" s="53">
        <v>0</v>
      </c>
      <c r="AU56" s="53">
        <v>0</v>
      </c>
      <c r="AV56" s="53">
        <v>1.62</v>
      </c>
      <c r="AW56" s="53">
        <v>7.75</v>
      </c>
      <c r="AX56" s="53">
        <v>0</v>
      </c>
      <c r="AY56" s="53">
        <v>0</v>
      </c>
      <c r="AZ56" s="53">
        <v>33.24</v>
      </c>
      <c r="BA56" s="53">
        <v>0</v>
      </c>
      <c r="BB56" s="53">
        <v>0</v>
      </c>
      <c r="BC56" s="53">
        <v>0</v>
      </c>
      <c r="BD56" s="53">
        <v>0</v>
      </c>
      <c r="BE56" s="53">
        <v>0</v>
      </c>
      <c r="BF56" s="53">
        <v>4.33</v>
      </c>
      <c r="BG56" s="53">
        <v>3.37</v>
      </c>
      <c r="BH56" s="53">
        <v>0.64</v>
      </c>
      <c r="BI56" s="53">
        <v>0</v>
      </c>
      <c r="BJ56" s="53">
        <v>22.84</v>
      </c>
      <c r="BK56" s="34">
        <f t="shared" si="6"/>
        <v>176.79000000000002</v>
      </c>
    </row>
    <row r="57" spans="1:63" x14ac:dyDescent="0.2">
      <c r="A57" s="51"/>
      <c r="B57" s="52" t="s">
        <v>64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0.64</v>
      </c>
      <c r="I57" s="53">
        <v>6.8</v>
      </c>
      <c r="J57" s="53">
        <v>0</v>
      </c>
      <c r="K57" s="53">
        <v>0</v>
      </c>
      <c r="L57" s="53">
        <v>5.73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0.34</v>
      </c>
      <c r="S57" s="53">
        <v>0.04</v>
      </c>
      <c r="T57" s="53">
        <v>0</v>
      </c>
      <c r="U57" s="53">
        <v>0</v>
      </c>
      <c r="V57" s="53">
        <v>0.84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0.03</v>
      </c>
      <c r="AC57" s="53">
        <v>0</v>
      </c>
      <c r="AD57" s="53">
        <v>0</v>
      </c>
      <c r="AE57" s="53">
        <v>0</v>
      </c>
      <c r="AF57" s="53">
        <v>0.08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1.51</v>
      </c>
      <c r="AW57" s="53">
        <v>7.53</v>
      </c>
      <c r="AX57" s="53">
        <v>0</v>
      </c>
      <c r="AY57" s="53">
        <v>0</v>
      </c>
      <c r="AZ57" s="53">
        <v>7.78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1.53</v>
      </c>
      <c r="BG57" s="53">
        <v>2.27</v>
      </c>
      <c r="BH57" s="53">
        <v>0</v>
      </c>
      <c r="BI57" s="53">
        <v>0</v>
      </c>
      <c r="BJ57" s="53">
        <v>7.45</v>
      </c>
      <c r="BK57" s="34">
        <f t="shared" si="6"/>
        <v>42.570000000000007</v>
      </c>
    </row>
    <row r="58" spans="1:63" ht="13.5" thickBot="1" x14ac:dyDescent="0.25">
      <c r="A58" s="51"/>
      <c r="B58" s="52" t="s">
        <v>65</v>
      </c>
      <c r="C58" s="53">
        <v>0</v>
      </c>
      <c r="D58" s="53">
        <v>3.04</v>
      </c>
      <c r="E58" s="53">
        <v>0</v>
      </c>
      <c r="F58" s="53">
        <v>0</v>
      </c>
      <c r="G58" s="53">
        <v>0</v>
      </c>
      <c r="H58" s="53">
        <v>0.36</v>
      </c>
      <c r="I58" s="53">
        <v>9.51</v>
      </c>
      <c r="J58" s="53">
        <v>0</v>
      </c>
      <c r="K58" s="53">
        <v>0</v>
      </c>
      <c r="L58" s="53">
        <v>2.16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0.36</v>
      </c>
      <c r="S58" s="53">
        <v>0.3</v>
      </c>
      <c r="T58" s="53">
        <v>0</v>
      </c>
      <c r="U58" s="53">
        <v>0</v>
      </c>
      <c r="V58" s="53">
        <v>1.67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0.03</v>
      </c>
      <c r="AC58" s="53">
        <v>0</v>
      </c>
      <c r="AD58" s="53">
        <v>0</v>
      </c>
      <c r="AE58" s="53">
        <v>0</v>
      </c>
      <c r="AF58" s="53">
        <v>0.35</v>
      </c>
      <c r="AG58" s="53">
        <v>0</v>
      </c>
      <c r="AH58" s="53">
        <v>0</v>
      </c>
      <c r="AI58" s="53">
        <v>0</v>
      </c>
      <c r="AJ58" s="53">
        <v>0</v>
      </c>
      <c r="AK58" s="53">
        <v>0</v>
      </c>
      <c r="AL58" s="53">
        <v>0.05</v>
      </c>
      <c r="AM58" s="53">
        <v>0</v>
      </c>
      <c r="AN58" s="53">
        <v>0</v>
      </c>
      <c r="AO58" s="53">
        <v>0</v>
      </c>
      <c r="AP58" s="53">
        <v>0.05</v>
      </c>
      <c r="AQ58" s="53">
        <v>0</v>
      </c>
      <c r="AR58" s="53">
        <v>0</v>
      </c>
      <c r="AS58" s="53">
        <v>0</v>
      </c>
      <c r="AT58" s="53">
        <v>0</v>
      </c>
      <c r="AU58" s="53">
        <v>0</v>
      </c>
      <c r="AV58" s="53">
        <v>1.43</v>
      </c>
      <c r="AW58" s="53">
        <v>4.0599999999999996</v>
      </c>
      <c r="AX58" s="53">
        <v>0</v>
      </c>
      <c r="AY58" s="53">
        <v>0</v>
      </c>
      <c r="AZ58" s="53">
        <v>12.89</v>
      </c>
      <c r="BA58" s="53">
        <v>0</v>
      </c>
      <c r="BB58" s="53">
        <v>0</v>
      </c>
      <c r="BC58" s="53">
        <v>0</v>
      </c>
      <c r="BD58" s="53">
        <v>0</v>
      </c>
      <c r="BE58" s="53">
        <v>0</v>
      </c>
      <c r="BF58" s="53">
        <v>3.34</v>
      </c>
      <c r="BG58" s="53">
        <v>2.41</v>
      </c>
      <c r="BH58" s="53">
        <v>0.69</v>
      </c>
      <c r="BI58" s="53">
        <v>0</v>
      </c>
      <c r="BJ58" s="53">
        <v>9.33</v>
      </c>
      <c r="BK58" s="34">
        <f t="shared" si="6"/>
        <v>52.03</v>
      </c>
    </row>
    <row r="59" spans="1:63" ht="13.5" thickBot="1" x14ac:dyDescent="0.25">
      <c r="A59" s="37"/>
      <c r="B59" s="38" t="s">
        <v>66</v>
      </c>
      <c r="C59" s="39">
        <f t="shared" ref="C59:BK59" si="7">SUM(C38:C58)</f>
        <v>0</v>
      </c>
      <c r="D59" s="39">
        <f t="shared" si="7"/>
        <v>73.720000000000013</v>
      </c>
      <c r="E59" s="39">
        <f t="shared" si="7"/>
        <v>504.15</v>
      </c>
      <c r="F59" s="39">
        <f t="shared" si="7"/>
        <v>0</v>
      </c>
      <c r="G59" s="39">
        <f t="shared" si="7"/>
        <v>0</v>
      </c>
      <c r="H59" s="39">
        <f t="shared" si="7"/>
        <v>306.91000000000003</v>
      </c>
      <c r="I59" s="39">
        <f t="shared" si="7"/>
        <v>5450.6299999999992</v>
      </c>
      <c r="J59" s="39">
        <f t="shared" si="7"/>
        <v>201.38</v>
      </c>
      <c r="K59" s="39">
        <f t="shared" si="7"/>
        <v>0</v>
      </c>
      <c r="L59" s="39">
        <f t="shared" si="7"/>
        <v>983.06000000000017</v>
      </c>
      <c r="M59" s="39">
        <f t="shared" si="7"/>
        <v>0</v>
      </c>
      <c r="N59" s="39">
        <f t="shared" si="7"/>
        <v>0</v>
      </c>
      <c r="O59" s="39">
        <f t="shared" si="7"/>
        <v>0</v>
      </c>
      <c r="P59" s="39">
        <f t="shared" si="7"/>
        <v>0</v>
      </c>
      <c r="Q59" s="39">
        <f t="shared" si="7"/>
        <v>0</v>
      </c>
      <c r="R59" s="39">
        <f t="shared" si="7"/>
        <v>338.07999999999987</v>
      </c>
      <c r="S59" s="39">
        <f t="shared" si="7"/>
        <v>450.92000000000007</v>
      </c>
      <c r="T59" s="39">
        <f t="shared" si="7"/>
        <v>43.199999999999996</v>
      </c>
      <c r="U59" s="39">
        <f t="shared" si="7"/>
        <v>0</v>
      </c>
      <c r="V59" s="39">
        <f t="shared" si="7"/>
        <v>219.18999999999997</v>
      </c>
      <c r="W59" s="39">
        <f t="shared" si="7"/>
        <v>0</v>
      </c>
      <c r="X59" s="39">
        <f t="shared" si="7"/>
        <v>0</v>
      </c>
      <c r="Y59" s="39">
        <f t="shared" si="7"/>
        <v>0</v>
      </c>
      <c r="Z59" s="39">
        <f t="shared" si="7"/>
        <v>0</v>
      </c>
      <c r="AA59" s="39">
        <f t="shared" si="7"/>
        <v>0</v>
      </c>
      <c r="AB59" s="39">
        <f t="shared" si="7"/>
        <v>84.2</v>
      </c>
      <c r="AC59" s="39">
        <f t="shared" si="7"/>
        <v>12.92</v>
      </c>
      <c r="AD59" s="39">
        <f t="shared" si="7"/>
        <v>0</v>
      </c>
      <c r="AE59" s="39">
        <f t="shared" si="7"/>
        <v>0</v>
      </c>
      <c r="AF59" s="39">
        <f t="shared" si="7"/>
        <v>38.259999999999991</v>
      </c>
      <c r="AG59" s="39">
        <f t="shared" si="7"/>
        <v>0</v>
      </c>
      <c r="AH59" s="39">
        <f t="shared" si="7"/>
        <v>0</v>
      </c>
      <c r="AI59" s="39">
        <f t="shared" si="7"/>
        <v>0</v>
      </c>
      <c r="AJ59" s="39">
        <f t="shared" si="7"/>
        <v>0</v>
      </c>
      <c r="AK59" s="39">
        <f t="shared" si="7"/>
        <v>0</v>
      </c>
      <c r="AL59" s="39">
        <f t="shared" si="7"/>
        <v>678.13000000000011</v>
      </c>
      <c r="AM59" s="39">
        <f t="shared" si="7"/>
        <v>2.2399999999999998</v>
      </c>
      <c r="AN59" s="39">
        <f t="shared" si="7"/>
        <v>5.12</v>
      </c>
      <c r="AO59" s="39">
        <f t="shared" si="7"/>
        <v>0</v>
      </c>
      <c r="AP59" s="39">
        <f t="shared" si="7"/>
        <v>11.650000000000002</v>
      </c>
      <c r="AQ59" s="39">
        <f t="shared" si="7"/>
        <v>0</v>
      </c>
      <c r="AR59" s="39">
        <f t="shared" si="7"/>
        <v>0</v>
      </c>
      <c r="AS59" s="39">
        <f t="shared" si="7"/>
        <v>0</v>
      </c>
      <c r="AT59" s="39">
        <f t="shared" si="7"/>
        <v>0</v>
      </c>
      <c r="AU59" s="39">
        <f t="shared" si="7"/>
        <v>0</v>
      </c>
      <c r="AV59" s="39">
        <f t="shared" si="7"/>
        <v>4782.0499999999993</v>
      </c>
      <c r="AW59" s="39">
        <f t="shared" si="7"/>
        <v>3097.98</v>
      </c>
      <c r="AX59" s="39">
        <f t="shared" si="7"/>
        <v>18.71</v>
      </c>
      <c r="AY59" s="39">
        <f t="shared" si="7"/>
        <v>0</v>
      </c>
      <c r="AZ59" s="39">
        <f t="shared" si="7"/>
        <v>2525.7600000000002</v>
      </c>
      <c r="BA59" s="39">
        <f t="shared" si="7"/>
        <v>0</v>
      </c>
      <c r="BB59" s="39">
        <f t="shared" si="7"/>
        <v>0</v>
      </c>
      <c r="BC59" s="39">
        <f t="shared" si="7"/>
        <v>0</v>
      </c>
      <c r="BD59" s="39">
        <f t="shared" si="7"/>
        <v>0</v>
      </c>
      <c r="BE59" s="39">
        <f t="shared" si="7"/>
        <v>0</v>
      </c>
      <c r="BF59" s="39">
        <f t="shared" si="7"/>
        <v>7733.9900000000007</v>
      </c>
      <c r="BG59" s="39">
        <f t="shared" si="7"/>
        <v>538.42999999999984</v>
      </c>
      <c r="BH59" s="39">
        <f t="shared" si="7"/>
        <v>195.97999999999996</v>
      </c>
      <c r="BI59" s="39">
        <f t="shared" si="7"/>
        <v>0</v>
      </c>
      <c r="BJ59" s="39">
        <f t="shared" si="7"/>
        <v>1395.12</v>
      </c>
      <c r="BK59" s="46">
        <f t="shared" si="7"/>
        <v>29691.779999999995</v>
      </c>
    </row>
    <row r="60" spans="1:63" ht="13.5" thickBot="1" x14ac:dyDescent="0.25">
      <c r="A60" s="54"/>
      <c r="B60" s="55" t="s">
        <v>67</v>
      </c>
      <c r="C60" s="56">
        <f t="shared" ref="C60:BK60" si="8">C59+C36+C34+C32+C20+C16</f>
        <v>0</v>
      </c>
      <c r="D60" s="56">
        <f t="shared" si="8"/>
        <v>3478.99</v>
      </c>
      <c r="E60" s="56">
        <f t="shared" si="8"/>
        <v>1618.8600000000001</v>
      </c>
      <c r="F60" s="56">
        <f t="shared" si="8"/>
        <v>0</v>
      </c>
      <c r="G60" s="56">
        <f t="shared" si="8"/>
        <v>0</v>
      </c>
      <c r="H60" s="56">
        <f t="shared" si="8"/>
        <v>451.25</v>
      </c>
      <c r="I60" s="56">
        <f t="shared" si="8"/>
        <v>32935.219999999994</v>
      </c>
      <c r="J60" s="56">
        <f t="shared" si="8"/>
        <v>1840.8200000000002</v>
      </c>
      <c r="K60" s="56">
        <f t="shared" si="8"/>
        <v>0</v>
      </c>
      <c r="L60" s="56">
        <f t="shared" si="8"/>
        <v>2197.25</v>
      </c>
      <c r="M60" s="56">
        <f t="shared" si="8"/>
        <v>0</v>
      </c>
      <c r="N60" s="56">
        <f t="shared" si="8"/>
        <v>0</v>
      </c>
      <c r="O60" s="56">
        <f t="shared" si="8"/>
        <v>0</v>
      </c>
      <c r="P60" s="56">
        <f t="shared" si="8"/>
        <v>0</v>
      </c>
      <c r="Q60" s="56">
        <f t="shared" si="8"/>
        <v>0</v>
      </c>
      <c r="R60" s="56">
        <f t="shared" si="8"/>
        <v>399.50999999999988</v>
      </c>
      <c r="S60" s="56">
        <f t="shared" si="8"/>
        <v>1719.8300000000004</v>
      </c>
      <c r="T60" s="56">
        <f t="shared" si="8"/>
        <v>478.96000000000004</v>
      </c>
      <c r="U60" s="56">
        <f t="shared" si="8"/>
        <v>0</v>
      </c>
      <c r="V60" s="56">
        <f t="shared" si="8"/>
        <v>390.39999999999992</v>
      </c>
      <c r="W60" s="56">
        <f t="shared" si="8"/>
        <v>0</v>
      </c>
      <c r="X60" s="56">
        <f t="shared" si="8"/>
        <v>0</v>
      </c>
      <c r="Y60" s="56">
        <f t="shared" si="8"/>
        <v>0</v>
      </c>
      <c r="Z60" s="56">
        <f t="shared" si="8"/>
        <v>0</v>
      </c>
      <c r="AA60" s="56">
        <f t="shared" si="8"/>
        <v>0</v>
      </c>
      <c r="AB60" s="56">
        <f t="shared" si="8"/>
        <v>87.63</v>
      </c>
      <c r="AC60" s="56">
        <f t="shared" si="8"/>
        <v>27.04</v>
      </c>
      <c r="AD60" s="56">
        <f t="shared" si="8"/>
        <v>1.5</v>
      </c>
      <c r="AE60" s="56">
        <f t="shared" si="8"/>
        <v>0</v>
      </c>
      <c r="AF60" s="56">
        <f t="shared" si="8"/>
        <v>65.8</v>
      </c>
      <c r="AG60" s="56">
        <f t="shared" si="8"/>
        <v>0</v>
      </c>
      <c r="AH60" s="56">
        <f t="shared" si="8"/>
        <v>0</v>
      </c>
      <c r="AI60" s="56">
        <f t="shared" si="8"/>
        <v>0</v>
      </c>
      <c r="AJ60" s="56">
        <f t="shared" si="8"/>
        <v>0</v>
      </c>
      <c r="AK60" s="56">
        <f t="shared" si="8"/>
        <v>0</v>
      </c>
      <c r="AL60" s="56">
        <f t="shared" si="8"/>
        <v>680.09000000000015</v>
      </c>
      <c r="AM60" s="56">
        <f t="shared" si="8"/>
        <v>3.6899999999999995</v>
      </c>
      <c r="AN60" s="56">
        <f t="shared" si="8"/>
        <v>15.75</v>
      </c>
      <c r="AO60" s="56">
        <f t="shared" si="8"/>
        <v>0</v>
      </c>
      <c r="AP60" s="56">
        <f t="shared" si="8"/>
        <v>18.46</v>
      </c>
      <c r="AQ60" s="56">
        <f t="shared" si="8"/>
        <v>0</v>
      </c>
      <c r="AR60" s="56">
        <f t="shared" si="8"/>
        <v>246.47</v>
      </c>
      <c r="AS60" s="56">
        <f t="shared" si="8"/>
        <v>0</v>
      </c>
      <c r="AT60" s="56">
        <f t="shared" si="8"/>
        <v>0</v>
      </c>
      <c r="AU60" s="56">
        <f t="shared" si="8"/>
        <v>0</v>
      </c>
      <c r="AV60" s="56">
        <f t="shared" si="8"/>
        <v>4919.0499999999993</v>
      </c>
      <c r="AW60" s="56">
        <f t="shared" si="8"/>
        <v>8633.18</v>
      </c>
      <c r="AX60" s="56">
        <f t="shared" si="8"/>
        <v>95.44</v>
      </c>
      <c r="AY60" s="56">
        <f t="shared" si="8"/>
        <v>0</v>
      </c>
      <c r="AZ60" s="56">
        <f t="shared" si="8"/>
        <v>3625.41</v>
      </c>
      <c r="BA60" s="56">
        <f t="shared" si="8"/>
        <v>0</v>
      </c>
      <c r="BB60" s="56">
        <f t="shared" si="8"/>
        <v>0</v>
      </c>
      <c r="BC60" s="56">
        <f t="shared" si="8"/>
        <v>0</v>
      </c>
      <c r="BD60" s="56">
        <f t="shared" si="8"/>
        <v>0</v>
      </c>
      <c r="BE60" s="56">
        <f t="shared" si="8"/>
        <v>0</v>
      </c>
      <c r="BF60" s="56">
        <f t="shared" si="8"/>
        <v>7925.4900000000007</v>
      </c>
      <c r="BG60" s="56">
        <f t="shared" si="8"/>
        <v>914.40999999999985</v>
      </c>
      <c r="BH60" s="56">
        <f t="shared" si="8"/>
        <v>272.14999999999998</v>
      </c>
      <c r="BI60" s="56">
        <f t="shared" si="8"/>
        <v>0</v>
      </c>
      <c r="BJ60" s="56">
        <f t="shared" si="8"/>
        <v>1730.4099999999996</v>
      </c>
      <c r="BK60" s="56">
        <f t="shared" si="8"/>
        <v>74773.06</v>
      </c>
    </row>
    <row r="61" spans="1:63" x14ac:dyDescent="0.2">
      <c r="A61" s="57"/>
      <c r="B61" s="58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3"/>
    </row>
    <row r="62" spans="1:63" x14ac:dyDescent="0.2">
      <c r="A62" s="27" t="s">
        <v>68</v>
      </c>
      <c r="B62" s="59" t="s">
        <v>69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1"/>
    </row>
    <row r="63" spans="1:63" x14ac:dyDescent="0.2">
      <c r="A63" s="27" t="s">
        <v>13</v>
      </c>
      <c r="B63" s="28" t="s">
        <v>70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1"/>
    </row>
    <row r="64" spans="1:63" x14ac:dyDescent="0.2">
      <c r="A64" s="31"/>
      <c r="B64" s="32" t="s">
        <v>71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95.45</v>
      </c>
      <c r="I64" s="33">
        <v>7.14</v>
      </c>
      <c r="J64" s="33">
        <v>0</v>
      </c>
      <c r="K64" s="33">
        <v>0</v>
      </c>
      <c r="L64" s="33">
        <v>25.32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94.39</v>
      </c>
      <c r="S64" s="33">
        <v>4.4000000000000004</v>
      </c>
      <c r="T64" s="33">
        <v>0.03</v>
      </c>
      <c r="U64" s="33">
        <v>0</v>
      </c>
      <c r="V64" s="33">
        <v>13.46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13.56</v>
      </c>
      <c r="AC64" s="33">
        <v>2.3199999999999998</v>
      </c>
      <c r="AD64" s="33">
        <v>0</v>
      </c>
      <c r="AE64" s="33">
        <v>0</v>
      </c>
      <c r="AF64" s="33">
        <v>5.08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14.1</v>
      </c>
      <c r="AM64" s="33">
        <v>0.5</v>
      </c>
      <c r="AN64" s="33">
        <v>0</v>
      </c>
      <c r="AO64" s="33">
        <v>0</v>
      </c>
      <c r="AP64" s="33">
        <v>2.78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713.97</v>
      </c>
      <c r="AW64" s="33">
        <v>45.6</v>
      </c>
      <c r="AX64" s="33">
        <v>0.32</v>
      </c>
      <c r="AY64" s="33">
        <v>0</v>
      </c>
      <c r="AZ64" s="33">
        <v>179.19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1329.86</v>
      </c>
      <c r="BG64" s="33">
        <v>95.61</v>
      </c>
      <c r="BH64" s="33">
        <v>0</v>
      </c>
      <c r="BI64" s="33">
        <v>0</v>
      </c>
      <c r="BJ64" s="33">
        <v>196.7</v>
      </c>
      <c r="BK64" s="34">
        <f>SUM(C64:BJ64)</f>
        <v>2839.7799999999997</v>
      </c>
    </row>
    <row r="65" spans="1:63" ht="13.5" thickBot="1" x14ac:dyDescent="0.25">
      <c r="A65" s="31"/>
      <c r="B65" s="32" t="s">
        <v>72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0.33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0.11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1466.26</v>
      </c>
      <c r="AW65" s="33">
        <v>20.04</v>
      </c>
      <c r="AX65" s="33">
        <v>0.02</v>
      </c>
      <c r="AY65" s="33">
        <v>0</v>
      </c>
      <c r="AZ65" s="33">
        <v>0.57999999999999996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789.29</v>
      </c>
      <c r="BG65" s="33">
        <v>9.4</v>
      </c>
      <c r="BH65" s="33">
        <v>0</v>
      </c>
      <c r="BI65" s="33">
        <v>0</v>
      </c>
      <c r="BJ65" s="33">
        <v>0.16</v>
      </c>
      <c r="BK65" s="34">
        <f>SUM(C65:BJ65)</f>
        <v>2286.19</v>
      </c>
    </row>
    <row r="66" spans="1:63" ht="13.5" thickBot="1" x14ac:dyDescent="0.25">
      <c r="A66" s="37"/>
      <c r="B66" s="38" t="s">
        <v>18</v>
      </c>
      <c r="C66" s="39">
        <f t="shared" ref="C66:BK66" si="9">SUM(C64:C65)</f>
        <v>0</v>
      </c>
      <c r="D66" s="39">
        <f t="shared" si="9"/>
        <v>0</v>
      </c>
      <c r="E66" s="39">
        <f t="shared" si="9"/>
        <v>0</v>
      </c>
      <c r="F66" s="39">
        <f t="shared" si="9"/>
        <v>0</v>
      </c>
      <c r="G66" s="39">
        <f t="shared" si="9"/>
        <v>0</v>
      </c>
      <c r="H66" s="39">
        <f t="shared" si="9"/>
        <v>95.45</v>
      </c>
      <c r="I66" s="39">
        <f t="shared" si="9"/>
        <v>7.14</v>
      </c>
      <c r="J66" s="39">
        <f t="shared" si="9"/>
        <v>0</v>
      </c>
      <c r="K66" s="39">
        <f t="shared" si="9"/>
        <v>0</v>
      </c>
      <c r="L66" s="39">
        <f t="shared" si="9"/>
        <v>25.32</v>
      </c>
      <c r="M66" s="39">
        <f t="shared" si="9"/>
        <v>0</v>
      </c>
      <c r="N66" s="39">
        <f t="shared" si="9"/>
        <v>0</v>
      </c>
      <c r="O66" s="39">
        <f t="shared" si="9"/>
        <v>0</v>
      </c>
      <c r="P66" s="39">
        <f t="shared" si="9"/>
        <v>0</v>
      </c>
      <c r="Q66" s="39">
        <f t="shared" si="9"/>
        <v>0</v>
      </c>
      <c r="R66" s="39">
        <f t="shared" si="9"/>
        <v>94.39</v>
      </c>
      <c r="S66" s="39">
        <f t="shared" si="9"/>
        <v>4.4000000000000004</v>
      </c>
      <c r="T66" s="39">
        <f t="shared" si="9"/>
        <v>0.03</v>
      </c>
      <c r="U66" s="39">
        <f t="shared" si="9"/>
        <v>0</v>
      </c>
      <c r="V66" s="39">
        <f t="shared" si="9"/>
        <v>13.46</v>
      </c>
      <c r="W66" s="39">
        <f t="shared" si="9"/>
        <v>0</v>
      </c>
      <c r="X66" s="39">
        <f t="shared" si="9"/>
        <v>0</v>
      </c>
      <c r="Y66" s="39">
        <f t="shared" si="9"/>
        <v>0</v>
      </c>
      <c r="Z66" s="39">
        <f t="shared" si="9"/>
        <v>0</v>
      </c>
      <c r="AA66" s="39">
        <f t="shared" si="9"/>
        <v>0</v>
      </c>
      <c r="AB66" s="39">
        <f t="shared" si="9"/>
        <v>13.89</v>
      </c>
      <c r="AC66" s="39">
        <f t="shared" si="9"/>
        <v>2.3199999999999998</v>
      </c>
      <c r="AD66" s="39">
        <f t="shared" si="9"/>
        <v>0</v>
      </c>
      <c r="AE66" s="39">
        <f t="shared" si="9"/>
        <v>0</v>
      </c>
      <c r="AF66" s="39">
        <f t="shared" si="9"/>
        <v>5.08</v>
      </c>
      <c r="AG66" s="39">
        <f t="shared" si="9"/>
        <v>0</v>
      </c>
      <c r="AH66" s="39">
        <f t="shared" si="9"/>
        <v>0</v>
      </c>
      <c r="AI66" s="39">
        <f t="shared" si="9"/>
        <v>0</v>
      </c>
      <c r="AJ66" s="39">
        <f t="shared" si="9"/>
        <v>0</v>
      </c>
      <c r="AK66" s="39">
        <f t="shared" si="9"/>
        <v>0</v>
      </c>
      <c r="AL66" s="39">
        <f t="shared" si="9"/>
        <v>14.209999999999999</v>
      </c>
      <c r="AM66" s="39">
        <f t="shared" si="9"/>
        <v>0.5</v>
      </c>
      <c r="AN66" s="39">
        <f t="shared" si="9"/>
        <v>0</v>
      </c>
      <c r="AO66" s="39">
        <f t="shared" si="9"/>
        <v>0</v>
      </c>
      <c r="AP66" s="39">
        <f t="shared" si="9"/>
        <v>2.78</v>
      </c>
      <c r="AQ66" s="39">
        <f t="shared" si="9"/>
        <v>0</v>
      </c>
      <c r="AR66" s="39">
        <f t="shared" si="9"/>
        <v>0</v>
      </c>
      <c r="AS66" s="39">
        <f t="shared" si="9"/>
        <v>0</v>
      </c>
      <c r="AT66" s="39">
        <f t="shared" si="9"/>
        <v>0</v>
      </c>
      <c r="AU66" s="39">
        <f t="shared" si="9"/>
        <v>0</v>
      </c>
      <c r="AV66" s="39">
        <f t="shared" si="9"/>
        <v>2180.23</v>
      </c>
      <c r="AW66" s="39">
        <f t="shared" si="9"/>
        <v>65.64</v>
      </c>
      <c r="AX66" s="39">
        <f t="shared" si="9"/>
        <v>0.34</v>
      </c>
      <c r="AY66" s="39">
        <f t="shared" si="9"/>
        <v>0</v>
      </c>
      <c r="AZ66" s="39">
        <f t="shared" si="9"/>
        <v>179.77</v>
      </c>
      <c r="BA66" s="39">
        <f t="shared" si="9"/>
        <v>0</v>
      </c>
      <c r="BB66" s="39">
        <f t="shared" si="9"/>
        <v>0</v>
      </c>
      <c r="BC66" s="39">
        <f t="shared" si="9"/>
        <v>0</v>
      </c>
      <c r="BD66" s="39">
        <f t="shared" si="9"/>
        <v>0</v>
      </c>
      <c r="BE66" s="39">
        <f t="shared" si="9"/>
        <v>0</v>
      </c>
      <c r="BF66" s="39">
        <f t="shared" si="9"/>
        <v>2119.1499999999996</v>
      </c>
      <c r="BG66" s="39">
        <f t="shared" si="9"/>
        <v>105.01</v>
      </c>
      <c r="BH66" s="39">
        <f t="shared" si="9"/>
        <v>0</v>
      </c>
      <c r="BI66" s="39">
        <f t="shared" si="9"/>
        <v>0</v>
      </c>
      <c r="BJ66" s="39">
        <f t="shared" si="9"/>
        <v>196.85999999999999</v>
      </c>
      <c r="BK66" s="39">
        <f t="shared" si="9"/>
        <v>5125.9699999999993</v>
      </c>
    </row>
    <row r="67" spans="1:63" x14ac:dyDescent="0.2">
      <c r="A67" s="40" t="s">
        <v>19</v>
      </c>
      <c r="B67" s="41" t="s">
        <v>73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3"/>
    </row>
    <row r="68" spans="1:63" x14ac:dyDescent="0.2">
      <c r="A68" s="31"/>
      <c r="B68" s="32" t="s">
        <v>74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184.16</v>
      </c>
      <c r="I68" s="33">
        <v>170.26</v>
      </c>
      <c r="J68" s="33">
        <v>0</v>
      </c>
      <c r="K68" s="33">
        <v>0</v>
      </c>
      <c r="L68" s="33">
        <v>181.89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113.78</v>
      </c>
      <c r="S68" s="33">
        <v>103.35</v>
      </c>
      <c r="T68" s="33">
        <v>0.96</v>
      </c>
      <c r="U68" s="33">
        <v>0</v>
      </c>
      <c r="V68" s="33">
        <v>112.32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61.64</v>
      </c>
      <c r="AC68" s="33">
        <v>3.98</v>
      </c>
      <c r="AD68" s="33">
        <v>0</v>
      </c>
      <c r="AE68" s="33">
        <v>0</v>
      </c>
      <c r="AF68" s="33">
        <v>63.34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57.63</v>
      </c>
      <c r="AM68" s="33">
        <v>4.34</v>
      </c>
      <c r="AN68" s="33">
        <v>0</v>
      </c>
      <c r="AO68" s="33">
        <v>0</v>
      </c>
      <c r="AP68" s="33">
        <v>52.96</v>
      </c>
      <c r="AQ68" s="33">
        <v>0</v>
      </c>
      <c r="AR68" s="33">
        <v>0.01</v>
      </c>
      <c r="AS68" s="33">
        <v>0.01</v>
      </c>
      <c r="AT68" s="33">
        <v>0</v>
      </c>
      <c r="AU68" s="33">
        <v>0</v>
      </c>
      <c r="AV68" s="33">
        <v>2408.08</v>
      </c>
      <c r="AW68" s="33">
        <v>375.88</v>
      </c>
      <c r="AX68" s="33">
        <v>1.1100000000000001</v>
      </c>
      <c r="AY68" s="33">
        <v>0</v>
      </c>
      <c r="AZ68" s="33">
        <v>2154.65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2358.59</v>
      </c>
      <c r="BG68" s="33">
        <v>188.1</v>
      </c>
      <c r="BH68" s="33">
        <v>0.66</v>
      </c>
      <c r="BI68" s="33">
        <v>0</v>
      </c>
      <c r="BJ68" s="33">
        <v>1826.31</v>
      </c>
      <c r="BK68" s="34">
        <f t="shared" ref="BK68:BK91" si="10">SUM(C68:BJ68)</f>
        <v>10424.01</v>
      </c>
    </row>
    <row r="69" spans="1:63" x14ac:dyDescent="0.2">
      <c r="A69" s="31"/>
      <c r="B69" s="32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690.76</v>
      </c>
      <c r="I69" s="33">
        <v>1160.96</v>
      </c>
      <c r="J69" s="33">
        <v>4.45</v>
      </c>
      <c r="K69" s="33">
        <v>0</v>
      </c>
      <c r="L69" s="33">
        <v>911.23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439.18</v>
      </c>
      <c r="S69" s="33">
        <v>140.09</v>
      </c>
      <c r="T69" s="33">
        <v>0</v>
      </c>
      <c r="U69" s="33">
        <v>0</v>
      </c>
      <c r="V69" s="33">
        <v>190.15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132.01</v>
      </c>
      <c r="AC69" s="33">
        <v>37.869999999999997</v>
      </c>
      <c r="AD69" s="33">
        <v>0</v>
      </c>
      <c r="AE69" s="33">
        <v>0</v>
      </c>
      <c r="AF69" s="33">
        <v>269.29000000000002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108.18</v>
      </c>
      <c r="AM69" s="33">
        <v>14.65</v>
      </c>
      <c r="AN69" s="33">
        <v>0</v>
      </c>
      <c r="AO69" s="33">
        <v>0</v>
      </c>
      <c r="AP69" s="33">
        <v>81.97</v>
      </c>
      <c r="AQ69" s="33">
        <v>0</v>
      </c>
      <c r="AR69" s="33">
        <v>0.12</v>
      </c>
      <c r="AS69" s="33">
        <v>0.34</v>
      </c>
      <c r="AT69" s="33">
        <v>0</v>
      </c>
      <c r="AU69" s="33">
        <v>0</v>
      </c>
      <c r="AV69" s="33">
        <v>6329.45</v>
      </c>
      <c r="AW69" s="33">
        <v>825.16</v>
      </c>
      <c r="AX69" s="33">
        <v>2.67</v>
      </c>
      <c r="AY69" s="33">
        <v>0.22</v>
      </c>
      <c r="AZ69" s="33">
        <v>4534.95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5916.6299999999992</v>
      </c>
      <c r="BG69" s="33">
        <v>273.20999999999998</v>
      </c>
      <c r="BH69" s="33">
        <v>0.36</v>
      </c>
      <c r="BI69" s="33">
        <v>0</v>
      </c>
      <c r="BJ69" s="33">
        <v>1836.51</v>
      </c>
      <c r="BK69" s="34">
        <f t="shared" si="10"/>
        <v>23900.41</v>
      </c>
    </row>
    <row r="70" spans="1:63" x14ac:dyDescent="0.2">
      <c r="A70" s="31"/>
      <c r="B70" s="32" t="s">
        <v>76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23.06</v>
      </c>
      <c r="I70" s="33">
        <v>19.239999999999998</v>
      </c>
      <c r="J70" s="33">
        <v>0</v>
      </c>
      <c r="K70" s="33">
        <v>0</v>
      </c>
      <c r="L70" s="33">
        <v>16.86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15.63</v>
      </c>
      <c r="S70" s="33">
        <v>1.35</v>
      </c>
      <c r="T70" s="33">
        <v>0</v>
      </c>
      <c r="U70" s="33">
        <v>0</v>
      </c>
      <c r="V70" s="33">
        <v>6.45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5.87</v>
      </c>
      <c r="AC70" s="33">
        <v>1.98</v>
      </c>
      <c r="AD70" s="33">
        <v>0</v>
      </c>
      <c r="AE70" s="33">
        <v>0</v>
      </c>
      <c r="AF70" s="33">
        <v>2.72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3.4</v>
      </c>
      <c r="AM70" s="33">
        <v>0.02</v>
      </c>
      <c r="AN70" s="33">
        <v>0</v>
      </c>
      <c r="AO70" s="33">
        <v>0</v>
      </c>
      <c r="AP70" s="33">
        <v>0.59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462.17</v>
      </c>
      <c r="AW70" s="33">
        <v>60.26</v>
      </c>
      <c r="AX70" s="33">
        <v>7.0000000000000007E-2</v>
      </c>
      <c r="AY70" s="33">
        <v>0</v>
      </c>
      <c r="AZ70" s="33">
        <v>195.18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575.31999999999994</v>
      </c>
      <c r="BG70" s="33">
        <v>24.43</v>
      </c>
      <c r="BH70" s="33">
        <v>0.08</v>
      </c>
      <c r="BI70" s="33">
        <v>0</v>
      </c>
      <c r="BJ70" s="33">
        <v>154.21</v>
      </c>
      <c r="BK70" s="34">
        <f t="shared" si="10"/>
        <v>1568.89</v>
      </c>
    </row>
    <row r="71" spans="1:63" x14ac:dyDescent="0.2">
      <c r="A71" s="31"/>
      <c r="B71" s="32" t="s">
        <v>77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92.58</v>
      </c>
      <c r="I71" s="33">
        <v>48.25</v>
      </c>
      <c r="J71" s="33">
        <v>0</v>
      </c>
      <c r="K71" s="33">
        <v>0</v>
      </c>
      <c r="L71" s="33">
        <v>49.84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57.43</v>
      </c>
      <c r="S71" s="33">
        <v>18.079999999999998</v>
      </c>
      <c r="T71" s="33">
        <v>0</v>
      </c>
      <c r="U71" s="33">
        <v>0</v>
      </c>
      <c r="V71" s="33">
        <v>12.9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8.18</v>
      </c>
      <c r="AC71" s="33">
        <v>1.45</v>
      </c>
      <c r="AD71" s="33">
        <v>0</v>
      </c>
      <c r="AE71" s="33">
        <v>0</v>
      </c>
      <c r="AF71" s="33">
        <v>0.55000000000000004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8.4499999999999993</v>
      </c>
      <c r="AM71" s="33">
        <v>0.01</v>
      </c>
      <c r="AN71" s="33">
        <v>0</v>
      </c>
      <c r="AO71" s="33">
        <v>0</v>
      </c>
      <c r="AP71" s="33">
        <v>1.1599999999999999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700.64</v>
      </c>
      <c r="AW71" s="33">
        <v>76.75</v>
      </c>
      <c r="AX71" s="33">
        <v>0</v>
      </c>
      <c r="AY71" s="33">
        <v>0</v>
      </c>
      <c r="AZ71" s="33">
        <v>289.88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796.26</v>
      </c>
      <c r="BG71" s="33">
        <v>25.43</v>
      </c>
      <c r="BH71" s="33">
        <v>0</v>
      </c>
      <c r="BI71" s="33">
        <v>0</v>
      </c>
      <c r="BJ71" s="33">
        <v>157.82</v>
      </c>
      <c r="BK71" s="34">
        <f t="shared" si="10"/>
        <v>2345.66</v>
      </c>
    </row>
    <row r="72" spans="1:63" x14ac:dyDescent="0.2">
      <c r="A72" s="31"/>
      <c r="B72" s="32" t="s">
        <v>78</v>
      </c>
      <c r="C72" s="33">
        <v>0</v>
      </c>
      <c r="D72" s="33">
        <v>88.65</v>
      </c>
      <c r="E72" s="33">
        <v>0</v>
      </c>
      <c r="F72" s="33">
        <v>0</v>
      </c>
      <c r="G72" s="33">
        <v>0</v>
      </c>
      <c r="H72" s="33">
        <v>24.07</v>
      </c>
      <c r="I72" s="33">
        <v>1.81</v>
      </c>
      <c r="J72" s="33">
        <v>0</v>
      </c>
      <c r="K72" s="33">
        <v>0</v>
      </c>
      <c r="L72" s="33">
        <v>16.5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16.64</v>
      </c>
      <c r="S72" s="33">
        <v>2.27</v>
      </c>
      <c r="T72" s="33">
        <v>0</v>
      </c>
      <c r="U72" s="33">
        <v>0</v>
      </c>
      <c r="V72" s="33">
        <v>6.16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2.21</v>
      </c>
      <c r="AC72" s="33">
        <v>0</v>
      </c>
      <c r="AD72" s="33">
        <v>0</v>
      </c>
      <c r="AE72" s="33">
        <v>0</v>
      </c>
      <c r="AF72" s="33">
        <v>0.34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1.35</v>
      </c>
      <c r="AM72" s="33">
        <v>0.05</v>
      </c>
      <c r="AN72" s="33">
        <v>0</v>
      </c>
      <c r="AO72" s="33">
        <v>0</v>
      </c>
      <c r="AP72" s="33">
        <v>0.1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156.31</v>
      </c>
      <c r="AW72" s="33">
        <v>36.65</v>
      </c>
      <c r="AX72" s="33">
        <v>0</v>
      </c>
      <c r="AY72" s="33">
        <v>0</v>
      </c>
      <c r="AZ72" s="33">
        <v>103.01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165.95999999999998</v>
      </c>
      <c r="BG72" s="33">
        <v>8.7899999999999991</v>
      </c>
      <c r="BH72" s="33">
        <v>0</v>
      </c>
      <c r="BI72" s="33">
        <v>0</v>
      </c>
      <c r="BJ72" s="33">
        <v>41.2</v>
      </c>
      <c r="BK72" s="34">
        <f t="shared" si="10"/>
        <v>672.06999999999994</v>
      </c>
    </row>
    <row r="73" spans="1:63" x14ac:dyDescent="0.2">
      <c r="A73" s="31"/>
      <c r="B73" s="32" t="s">
        <v>79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2025.44</v>
      </c>
      <c r="I73" s="33">
        <v>2001.34</v>
      </c>
      <c r="J73" s="33">
        <v>0</v>
      </c>
      <c r="K73" s="33">
        <v>0</v>
      </c>
      <c r="L73" s="33">
        <v>2389.56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1064.79</v>
      </c>
      <c r="S73" s="33">
        <v>142.93</v>
      </c>
      <c r="T73" s="33">
        <v>0</v>
      </c>
      <c r="U73" s="33">
        <v>0</v>
      </c>
      <c r="V73" s="33">
        <v>310.13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25.07</v>
      </c>
      <c r="AC73" s="33">
        <v>3.87</v>
      </c>
      <c r="AD73" s="33">
        <v>0</v>
      </c>
      <c r="AE73" s="33">
        <v>0</v>
      </c>
      <c r="AF73" s="33">
        <v>78.87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9.77</v>
      </c>
      <c r="AM73" s="33">
        <v>1.21</v>
      </c>
      <c r="AN73" s="33">
        <v>0</v>
      </c>
      <c r="AO73" s="33">
        <v>0</v>
      </c>
      <c r="AP73" s="33">
        <v>11.47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464.66</v>
      </c>
      <c r="AW73" s="33">
        <v>369.31</v>
      </c>
      <c r="AX73" s="33">
        <v>0</v>
      </c>
      <c r="AY73" s="33">
        <v>0</v>
      </c>
      <c r="AZ73" s="33">
        <v>1042.52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201.35000000000002</v>
      </c>
      <c r="BG73" s="33">
        <v>33.79</v>
      </c>
      <c r="BH73" s="33">
        <v>0</v>
      </c>
      <c r="BI73" s="33">
        <v>0</v>
      </c>
      <c r="BJ73" s="33">
        <v>147.94</v>
      </c>
      <c r="BK73" s="34">
        <f t="shared" si="10"/>
        <v>10324.020000000002</v>
      </c>
    </row>
    <row r="74" spans="1:63" x14ac:dyDescent="0.2">
      <c r="A74" s="31"/>
      <c r="B74" s="32" t="s">
        <v>80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11.73</v>
      </c>
      <c r="I74" s="33">
        <v>0.89</v>
      </c>
      <c r="J74" s="33">
        <v>0</v>
      </c>
      <c r="K74" s="33">
        <v>0</v>
      </c>
      <c r="L74" s="33">
        <v>5.3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13.15</v>
      </c>
      <c r="S74" s="33">
        <v>0</v>
      </c>
      <c r="T74" s="33">
        <v>0</v>
      </c>
      <c r="U74" s="33">
        <v>0</v>
      </c>
      <c r="V74" s="33">
        <v>4.32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2.44</v>
      </c>
      <c r="AC74" s="33">
        <v>0</v>
      </c>
      <c r="AD74" s="33">
        <v>0</v>
      </c>
      <c r="AE74" s="33">
        <v>0</v>
      </c>
      <c r="AF74" s="33">
        <v>0.11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1.23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178.66</v>
      </c>
      <c r="AW74" s="33">
        <v>1.87</v>
      </c>
      <c r="AX74" s="33">
        <v>0</v>
      </c>
      <c r="AY74" s="33">
        <v>0</v>
      </c>
      <c r="AZ74" s="33">
        <v>65.25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366.11</v>
      </c>
      <c r="BG74" s="33">
        <v>0.62</v>
      </c>
      <c r="BH74" s="33">
        <v>0</v>
      </c>
      <c r="BI74" s="33">
        <v>0</v>
      </c>
      <c r="BJ74" s="33">
        <v>50.56</v>
      </c>
      <c r="BK74" s="34">
        <f t="shared" si="10"/>
        <v>702.24</v>
      </c>
    </row>
    <row r="75" spans="1:63" x14ac:dyDescent="0.2">
      <c r="A75" s="31"/>
      <c r="B75" s="32" t="s">
        <v>81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232.29</v>
      </c>
      <c r="I75" s="33">
        <v>103.96</v>
      </c>
      <c r="J75" s="33">
        <v>0</v>
      </c>
      <c r="K75" s="33">
        <v>0</v>
      </c>
      <c r="L75" s="33">
        <v>146.69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189.01</v>
      </c>
      <c r="S75" s="33">
        <v>42.44</v>
      </c>
      <c r="T75" s="33">
        <v>0</v>
      </c>
      <c r="U75" s="33">
        <v>0</v>
      </c>
      <c r="V75" s="33">
        <v>67.84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35.159999999999997</v>
      </c>
      <c r="AC75" s="33">
        <v>1.35</v>
      </c>
      <c r="AD75" s="33">
        <v>0</v>
      </c>
      <c r="AE75" s="33">
        <v>0</v>
      </c>
      <c r="AF75" s="33">
        <v>8.11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29.13</v>
      </c>
      <c r="AM75" s="33">
        <v>1.08</v>
      </c>
      <c r="AN75" s="33">
        <v>0</v>
      </c>
      <c r="AO75" s="33">
        <v>0</v>
      </c>
      <c r="AP75" s="33">
        <v>3.57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1801.9</v>
      </c>
      <c r="AW75" s="33">
        <v>193.66</v>
      </c>
      <c r="AX75" s="33">
        <v>0</v>
      </c>
      <c r="AY75" s="33">
        <v>0</v>
      </c>
      <c r="AZ75" s="33">
        <v>925.74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2526.6299999999997</v>
      </c>
      <c r="BG75" s="33">
        <v>124.46</v>
      </c>
      <c r="BH75" s="33">
        <v>0.42</v>
      </c>
      <c r="BI75" s="33">
        <v>0</v>
      </c>
      <c r="BJ75" s="33">
        <v>669.28</v>
      </c>
      <c r="BK75" s="34">
        <f t="shared" si="10"/>
        <v>7102.7199999999993</v>
      </c>
    </row>
    <row r="76" spans="1:63" x14ac:dyDescent="0.2">
      <c r="A76" s="31"/>
      <c r="B76" s="32" t="s">
        <v>82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13.11</v>
      </c>
      <c r="I76" s="33">
        <v>2.21</v>
      </c>
      <c r="J76" s="33">
        <v>0</v>
      </c>
      <c r="K76" s="33">
        <v>0</v>
      </c>
      <c r="L76" s="33">
        <v>4.84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8.5500000000000007</v>
      </c>
      <c r="S76" s="33">
        <v>0.43</v>
      </c>
      <c r="T76" s="33">
        <v>0</v>
      </c>
      <c r="U76" s="33">
        <v>0</v>
      </c>
      <c r="V76" s="33">
        <v>1.7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31.81</v>
      </c>
      <c r="AC76" s="33">
        <v>1.91</v>
      </c>
      <c r="AD76" s="33">
        <v>0</v>
      </c>
      <c r="AE76" s="33">
        <v>0</v>
      </c>
      <c r="AF76" s="33">
        <v>8.82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17.03</v>
      </c>
      <c r="AM76" s="33">
        <v>0.3</v>
      </c>
      <c r="AN76" s="33">
        <v>0</v>
      </c>
      <c r="AO76" s="33">
        <v>0</v>
      </c>
      <c r="AP76" s="33">
        <v>1.04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559.66</v>
      </c>
      <c r="AW76" s="33">
        <v>42.68</v>
      </c>
      <c r="AX76" s="33">
        <v>0.06</v>
      </c>
      <c r="AY76" s="33">
        <v>0</v>
      </c>
      <c r="AZ76" s="33">
        <v>74.36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647.26</v>
      </c>
      <c r="BG76" s="33">
        <v>25.26</v>
      </c>
      <c r="BH76" s="33">
        <v>0.26</v>
      </c>
      <c r="BI76" s="33">
        <v>0</v>
      </c>
      <c r="BJ76" s="33">
        <v>34.75</v>
      </c>
      <c r="BK76" s="34">
        <f t="shared" si="10"/>
        <v>1476.04</v>
      </c>
    </row>
    <row r="77" spans="1:63" x14ac:dyDescent="0.2">
      <c r="A77" s="31"/>
      <c r="B77" s="32" t="s">
        <v>83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94.8</v>
      </c>
      <c r="I77" s="33">
        <v>30.29</v>
      </c>
      <c r="J77" s="33">
        <v>0</v>
      </c>
      <c r="K77" s="33">
        <v>0</v>
      </c>
      <c r="L77" s="33">
        <v>61.62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66.56</v>
      </c>
      <c r="S77" s="33">
        <v>1.18</v>
      </c>
      <c r="T77" s="33">
        <v>0</v>
      </c>
      <c r="U77" s="33">
        <v>0</v>
      </c>
      <c r="V77" s="33">
        <v>13.68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4.3099999999999996</v>
      </c>
      <c r="AC77" s="33">
        <v>0</v>
      </c>
      <c r="AD77" s="33">
        <v>0</v>
      </c>
      <c r="AE77" s="33">
        <v>0</v>
      </c>
      <c r="AF77" s="33">
        <v>1.06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3.91</v>
      </c>
      <c r="AM77" s="33">
        <v>7.0000000000000007E-2</v>
      </c>
      <c r="AN77" s="33">
        <v>0</v>
      </c>
      <c r="AO77" s="33">
        <v>0</v>
      </c>
      <c r="AP77" s="33">
        <v>0.48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482.58</v>
      </c>
      <c r="AW77" s="33">
        <v>74.709999999999994</v>
      </c>
      <c r="AX77" s="33">
        <v>0.03</v>
      </c>
      <c r="AY77" s="33">
        <v>0</v>
      </c>
      <c r="AZ77" s="33">
        <v>334.33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594.98</v>
      </c>
      <c r="BG77" s="33">
        <v>37.54</v>
      </c>
      <c r="BH77" s="33">
        <v>0.02</v>
      </c>
      <c r="BI77" s="33">
        <v>0</v>
      </c>
      <c r="BJ77" s="33">
        <v>152.59</v>
      </c>
      <c r="BK77" s="34">
        <f t="shared" si="10"/>
        <v>1954.7399999999998</v>
      </c>
    </row>
    <row r="78" spans="1:63" x14ac:dyDescent="0.2">
      <c r="A78" s="31"/>
      <c r="B78" s="32" t="s">
        <v>84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24.42</v>
      </c>
      <c r="I78" s="33">
        <v>6.74</v>
      </c>
      <c r="J78" s="33">
        <v>0</v>
      </c>
      <c r="K78" s="33">
        <v>0</v>
      </c>
      <c r="L78" s="33">
        <v>28.12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18.600000000000001</v>
      </c>
      <c r="S78" s="33">
        <v>3.88</v>
      </c>
      <c r="T78" s="33">
        <v>0</v>
      </c>
      <c r="U78" s="33">
        <v>0</v>
      </c>
      <c r="V78" s="33">
        <v>12.01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3.9</v>
      </c>
      <c r="AC78" s="33">
        <v>0.13</v>
      </c>
      <c r="AD78" s="33">
        <v>0</v>
      </c>
      <c r="AE78" s="33">
        <v>0</v>
      </c>
      <c r="AF78" s="33">
        <v>1.5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2.75</v>
      </c>
      <c r="AM78" s="33">
        <v>0.04</v>
      </c>
      <c r="AN78" s="33">
        <v>0</v>
      </c>
      <c r="AO78" s="33">
        <v>0</v>
      </c>
      <c r="AP78" s="33">
        <v>0.25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166.43</v>
      </c>
      <c r="AW78" s="33">
        <v>35.950000000000003</v>
      </c>
      <c r="AX78" s="33">
        <v>0</v>
      </c>
      <c r="AY78" s="33">
        <v>0</v>
      </c>
      <c r="AZ78" s="33">
        <v>110.15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287.11</v>
      </c>
      <c r="BG78" s="33">
        <v>48</v>
      </c>
      <c r="BH78" s="33">
        <v>0.14000000000000001</v>
      </c>
      <c r="BI78" s="33">
        <v>0</v>
      </c>
      <c r="BJ78" s="33">
        <v>100.75</v>
      </c>
      <c r="BK78" s="34">
        <f t="shared" si="10"/>
        <v>850.87</v>
      </c>
    </row>
    <row r="79" spans="1:63" x14ac:dyDescent="0.2">
      <c r="A79" s="31"/>
      <c r="B79" s="32" t="s">
        <v>85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48.9</v>
      </c>
      <c r="I79" s="33">
        <v>26.79</v>
      </c>
      <c r="J79" s="33">
        <v>0</v>
      </c>
      <c r="K79" s="33">
        <v>0</v>
      </c>
      <c r="L79" s="33">
        <v>25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32.01</v>
      </c>
      <c r="S79" s="33">
        <v>1.1100000000000001</v>
      </c>
      <c r="T79" s="33">
        <v>0</v>
      </c>
      <c r="U79" s="33">
        <v>0</v>
      </c>
      <c r="V79" s="33">
        <v>6.74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45.14</v>
      </c>
      <c r="AC79" s="33">
        <v>2.1800000000000002</v>
      </c>
      <c r="AD79" s="33">
        <v>0</v>
      </c>
      <c r="AE79" s="33">
        <v>0</v>
      </c>
      <c r="AF79" s="33">
        <v>7.35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23.96</v>
      </c>
      <c r="AM79" s="33">
        <v>0.22</v>
      </c>
      <c r="AN79" s="33">
        <v>0</v>
      </c>
      <c r="AO79" s="33">
        <v>0</v>
      </c>
      <c r="AP79" s="33">
        <v>0.22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839.42</v>
      </c>
      <c r="AW79" s="33">
        <v>188.2</v>
      </c>
      <c r="AX79" s="33">
        <v>0</v>
      </c>
      <c r="AY79" s="33">
        <v>0</v>
      </c>
      <c r="AZ79" s="33">
        <v>229.87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1116.6500000000001</v>
      </c>
      <c r="BG79" s="33">
        <v>41.64</v>
      </c>
      <c r="BH79" s="33">
        <v>0.14000000000000001</v>
      </c>
      <c r="BI79" s="33">
        <v>0</v>
      </c>
      <c r="BJ79" s="33">
        <v>147.43</v>
      </c>
      <c r="BK79" s="34">
        <f t="shared" si="10"/>
        <v>2782.97</v>
      </c>
    </row>
    <row r="80" spans="1:63" x14ac:dyDescent="0.2">
      <c r="A80" s="31"/>
      <c r="B80" s="32" t="s">
        <v>86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171.05</v>
      </c>
      <c r="I80" s="33">
        <v>135.01</v>
      </c>
      <c r="J80" s="33">
        <v>0</v>
      </c>
      <c r="K80" s="33">
        <v>0</v>
      </c>
      <c r="L80" s="33">
        <v>105.79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103.53</v>
      </c>
      <c r="S80" s="33">
        <v>44.73</v>
      </c>
      <c r="T80" s="33">
        <v>0</v>
      </c>
      <c r="U80" s="33">
        <v>0</v>
      </c>
      <c r="V80" s="33">
        <v>30.47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73.66</v>
      </c>
      <c r="AC80" s="33">
        <v>3.11</v>
      </c>
      <c r="AD80" s="33">
        <v>0</v>
      </c>
      <c r="AE80" s="33">
        <v>0</v>
      </c>
      <c r="AF80" s="33">
        <v>18.95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46.1</v>
      </c>
      <c r="AM80" s="33">
        <v>0.31</v>
      </c>
      <c r="AN80" s="33">
        <v>0</v>
      </c>
      <c r="AO80" s="33">
        <v>0</v>
      </c>
      <c r="AP80" s="33">
        <v>4.57</v>
      </c>
      <c r="AQ80" s="33">
        <v>0</v>
      </c>
      <c r="AR80" s="33">
        <v>0</v>
      </c>
      <c r="AS80" s="33">
        <v>0.01</v>
      </c>
      <c r="AT80" s="33">
        <v>0</v>
      </c>
      <c r="AU80" s="33">
        <v>0</v>
      </c>
      <c r="AV80" s="33">
        <v>1985.83</v>
      </c>
      <c r="AW80" s="33">
        <v>277.92</v>
      </c>
      <c r="AX80" s="33">
        <v>7.0000000000000007E-2</v>
      </c>
      <c r="AY80" s="33">
        <v>0</v>
      </c>
      <c r="AZ80" s="33">
        <v>890.44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2330.89</v>
      </c>
      <c r="BG80" s="33">
        <v>68.3</v>
      </c>
      <c r="BH80" s="33">
        <v>0.67</v>
      </c>
      <c r="BI80" s="33">
        <v>0</v>
      </c>
      <c r="BJ80" s="33">
        <v>453.7</v>
      </c>
      <c r="BK80" s="34">
        <f t="shared" si="10"/>
        <v>6745.1100000000006</v>
      </c>
    </row>
    <row r="81" spans="1:63" x14ac:dyDescent="0.2">
      <c r="A81" s="31"/>
      <c r="B81" s="32" t="s">
        <v>87</v>
      </c>
      <c r="C81" s="33">
        <v>0</v>
      </c>
      <c r="D81" s="33">
        <v>8.6199999999999992</v>
      </c>
      <c r="E81" s="33">
        <v>0</v>
      </c>
      <c r="F81" s="33">
        <v>0</v>
      </c>
      <c r="G81" s="33">
        <v>0</v>
      </c>
      <c r="H81" s="33">
        <v>15.66</v>
      </c>
      <c r="I81" s="33">
        <v>1243.44</v>
      </c>
      <c r="J81" s="33">
        <v>0</v>
      </c>
      <c r="K81" s="33">
        <v>0</v>
      </c>
      <c r="L81" s="33">
        <v>491.43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8.92</v>
      </c>
      <c r="S81" s="33">
        <v>38.619999999999997</v>
      </c>
      <c r="T81" s="33">
        <v>0.17</v>
      </c>
      <c r="U81" s="33">
        <v>0</v>
      </c>
      <c r="V81" s="33">
        <v>50.57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0.63</v>
      </c>
      <c r="AC81" s="33">
        <v>0.27</v>
      </c>
      <c r="AD81" s="33">
        <v>0</v>
      </c>
      <c r="AE81" s="33">
        <v>0</v>
      </c>
      <c r="AF81" s="33">
        <v>6.02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0.28000000000000003</v>
      </c>
      <c r="AM81" s="33">
        <v>0.05</v>
      </c>
      <c r="AN81" s="33">
        <v>0</v>
      </c>
      <c r="AO81" s="33">
        <v>0</v>
      </c>
      <c r="AP81" s="33">
        <v>2.2400000000000002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45.23</v>
      </c>
      <c r="AW81" s="33">
        <v>265.66000000000003</v>
      </c>
      <c r="AX81" s="33">
        <v>0</v>
      </c>
      <c r="AY81" s="33">
        <v>0</v>
      </c>
      <c r="AZ81" s="33">
        <v>695.75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28.38</v>
      </c>
      <c r="BG81" s="33">
        <v>48.61</v>
      </c>
      <c r="BH81" s="33">
        <v>0</v>
      </c>
      <c r="BI81" s="33">
        <v>0</v>
      </c>
      <c r="BJ81" s="33">
        <v>77.19</v>
      </c>
      <c r="BK81" s="34">
        <f t="shared" si="10"/>
        <v>3027.7400000000002</v>
      </c>
    </row>
    <row r="82" spans="1:63" x14ac:dyDescent="0.2">
      <c r="A82" s="31"/>
      <c r="B82" s="32" t="s">
        <v>88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3.22</v>
      </c>
      <c r="I82" s="33">
        <v>1.02</v>
      </c>
      <c r="J82" s="33">
        <v>0</v>
      </c>
      <c r="K82" s="33">
        <v>0</v>
      </c>
      <c r="L82" s="33">
        <v>2.2400000000000002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1.97</v>
      </c>
      <c r="S82" s="33">
        <v>0</v>
      </c>
      <c r="T82" s="33">
        <v>0</v>
      </c>
      <c r="U82" s="33">
        <v>0</v>
      </c>
      <c r="V82" s="33">
        <v>0.6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7.71</v>
      </c>
      <c r="AC82" s="33">
        <v>0.31</v>
      </c>
      <c r="AD82" s="33">
        <v>0</v>
      </c>
      <c r="AE82" s="33">
        <v>0</v>
      </c>
      <c r="AF82" s="33">
        <v>2.67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3.43</v>
      </c>
      <c r="AM82" s="33">
        <v>0.2</v>
      </c>
      <c r="AN82" s="33">
        <v>0</v>
      </c>
      <c r="AO82" s="33">
        <v>0</v>
      </c>
      <c r="AP82" s="33">
        <v>0.76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125.04</v>
      </c>
      <c r="AW82" s="33">
        <v>17.600000000000001</v>
      </c>
      <c r="AX82" s="33">
        <v>0</v>
      </c>
      <c r="AY82" s="33">
        <v>0</v>
      </c>
      <c r="AZ82" s="33">
        <v>57.32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169.44</v>
      </c>
      <c r="BG82" s="33">
        <v>9.3699999999999992</v>
      </c>
      <c r="BH82" s="33">
        <v>0.02</v>
      </c>
      <c r="BI82" s="33">
        <v>0</v>
      </c>
      <c r="BJ82" s="33">
        <v>44.36</v>
      </c>
      <c r="BK82" s="34">
        <f t="shared" si="10"/>
        <v>447.28</v>
      </c>
    </row>
    <row r="83" spans="1:63" x14ac:dyDescent="0.2">
      <c r="A83" s="31"/>
      <c r="B83" s="32" t="s">
        <v>89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9.48</v>
      </c>
      <c r="I83" s="33">
        <v>197.58</v>
      </c>
      <c r="J83" s="33">
        <v>0</v>
      </c>
      <c r="K83" s="33">
        <v>0</v>
      </c>
      <c r="L83" s="33">
        <v>9.9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4.63</v>
      </c>
      <c r="S83" s="33">
        <v>21.46</v>
      </c>
      <c r="T83" s="33">
        <v>0</v>
      </c>
      <c r="U83" s="33">
        <v>0</v>
      </c>
      <c r="V83" s="33">
        <v>2.71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9.25</v>
      </c>
      <c r="AC83" s="33">
        <v>0.2</v>
      </c>
      <c r="AD83" s="33">
        <v>0</v>
      </c>
      <c r="AE83" s="33">
        <v>0</v>
      </c>
      <c r="AF83" s="33">
        <v>2.2000000000000002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3.15</v>
      </c>
      <c r="AM83" s="33">
        <v>0.01</v>
      </c>
      <c r="AN83" s="33">
        <v>0</v>
      </c>
      <c r="AO83" s="33">
        <v>0</v>
      </c>
      <c r="AP83" s="33">
        <v>0.61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146.01</v>
      </c>
      <c r="AW83" s="33">
        <v>31.23</v>
      </c>
      <c r="AX83" s="33">
        <v>0</v>
      </c>
      <c r="AY83" s="33">
        <v>0</v>
      </c>
      <c r="AZ83" s="33">
        <v>160.94999999999999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187.32</v>
      </c>
      <c r="BG83" s="33">
        <v>13.04</v>
      </c>
      <c r="BH83" s="33">
        <v>0.04</v>
      </c>
      <c r="BI83" s="33">
        <v>0</v>
      </c>
      <c r="BJ83" s="33">
        <v>74.27</v>
      </c>
      <c r="BK83" s="34">
        <f t="shared" si="10"/>
        <v>874.04</v>
      </c>
    </row>
    <row r="84" spans="1:63" x14ac:dyDescent="0.2">
      <c r="A84" s="31"/>
      <c r="B84" s="32" t="s">
        <v>90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421.91</v>
      </c>
      <c r="I84" s="33">
        <v>263.12</v>
      </c>
      <c r="J84" s="33">
        <v>0</v>
      </c>
      <c r="K84" s="33">
        <v>0</v>
      </c>
      <c r="L84" s="33">
        <v>574.02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200.26</v>
      </c>
      <c r="S84" s="33">
        <v>12.38</v>
      </c>
      <c r="T84" s="33">
        <v>0</v>
      </c>
      <c r="U84" s="33">
        <v>0</v>
      </c>
      <c r="V84" s="33">
        <v>102.38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3.56</v>
      </c>
      <c r="AC84" s="33">
        <v>0.08</v>
      </c>
      <c r="AD84" s="33">
        <v>0</v>
      </c>
      <c r="AE84" s="33">
        <v>0</v>
      </c>
      <c r="AF84" s="33">
        <v>2.97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2.74</v>
      </c>
      <c r="AM84" s="33">
        <v>0.09</v>
      </c>
      <c r="AN84" s="33">
        <v>0</v>
      </c>
      <c r="AO84" s="33">
        <v>0</v>
      </c>
      <c r="AP84" s="33">
        <v>1.64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128.74</v>
      </c>
      <c r="AW84" s="33">
        <v>29.07</v>
      </c>
      <c r="AX84" s="33">
        <v>0</v>
      </c>
      <c r="AY84" s="33">
        <v>0</v>
      </c>
      <c r="AZ84" s="33">
        <v>173.75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89.78</v>
      </c>
      <c r="BG84" s="33">
        <v>9.73</v>
      </c>
      <c r="BH84" s="33">
        <v>0</v>
      </c>
      <c r="BI84" s="33">
        <v>0</v>
      </c>
      <c r="BJ84" s="33">
        <v>40.86</v>
      </c>
      <c r="BK84" s="34">
        <f t="shared" si="10"/>
        <v>2057.08</v>
      </c>
    </row>
    <row r="85" spans="1:63" x14ac:dyDescent="0.2">
      <c r="A85" s="31"/>
      <c r="B85" s="32" t="s">
        <v>91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5.49</v>
      </c>
      <c r="I85" s="33">
        <v>65.75</v>
      </c>
      <c r="J85" s="33">
        <v>0</v>
      </c>
      <c r="K85" s="33">
        <v>0</v>
      </c>
      <c r="L85" s="33">
        <v>5.21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3.05</v>
      </c>
      <c r="S85" s="33">
        <v>0.33</v>
      </c>
      <c r="T85" s="33">
        <v>0</v>
      </c>
      <c r="U85" s="33">
        <v>0</v>
      </c>
      <c r="V85" s="33">
        <v>2.93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3.11</v>
      </c>
      <c r="AC85" s="33">
        <v>0.46</v>
      </c>
      <c r="AD85" s="33">
        <v>0</v>
      </c>
      <c r="AE85" s="33">
        <v>0</v>
      </c>
      <c r="AF85" s="33">
        <v>3.68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3.4</v>
      </c>
      <c r="AM85" s="33">
        <v>0</v>
      </c>
      <c r="AN85" s="33">
        <v>0</v>
      </c>
      <c r="AO85" s="33">
        <v>0</v>
      </c>
      <c r="AP85" s="33">
        <v>0.95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29.69</v>
      </c>
      <c r="AW85" s="33">
        <v>8.77</v>
      </c>
      <c r="AX85" s="33">
        <v>0</v>
      </c>
      <c r="AY85" s="33">
        <v>0</v>
      </c>
      <c r="AZ85" s="33">
        <v>40.78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42.46</v>
      </c>
      <c r="BG85" s="33">
        <v>4.63</v>
      </c>
      <c r="BH85" s="33">
        <v>0</v>
      </c>
      <c r="BI85" s="33">
        <v>0</v>
      </c>
      <c r="BJ85" s="33">
        <v>42.81</v>
      </c>
      <c r="BK85" s="34">
        <f t="shared" si="10"/>
        <v>263.5</v>
      </c>
    </row>
    <row r="86" spans="1:63" x14ac:dyDescent="0.2">
      <c r="A86" s="31"/>
      <c r="B86" s="32" t="s">
        <v>92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53.21</v>
      </c>
      <c r="I86" s="33">
        <v>6.83</v>
      </c>
      <c r="J86" s="33">
        <v>0</v>
      </c>
      <c r="K86" s="33">
        <v>0</v>
      </c>
      <c r="L86" s="33">
        <v>41.28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62.95</v>
      </c>
      <c r="S86" s="33">
        <v>3.4</v>
      </c>
      <c r="T86" s="33">
        <v>0</v>
      </c>
      <c r="U86" s="33">
        <v>0</v>
      </c>
      <c r="V86" s="33">
        <v>29.05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12.15</v>
      </c>
      <c r="AC86" s="33">
        <v>3.19</v>
      </c>
      <c r="AD86" s="33">
        <v>0</v>
      </c>
      <c r="AE86" s="33">
        <v>0</v>
      </c>
      <c r="AF86" s="33">
        <v>19.920000000000002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13.17</v>
      </c>
      <c r="AM86" s="33">
        <v>0.14000000000000001</v>
      </c>
      <c r="AN86" s="33">
        <v>0</v>
      </c>
      <c r="AO86" s="33">
        <v>0</v>
      </c>
      <c r="AP86" s="33">
        <v>11.56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398.74</v>
      </c>
      <c r="AW86" s="33">
        <v>58.52</v>
      </c>
      <c r="AX86" s="33">
        <v>0</v>
      </c>
      <c r="AY86" s="33">
        <v>0</v>
      </c>
      <c r="AZ86" s="33">
        <v>494.7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765.03</v>
      </c>
      <c r="BG86" s="33">
        <v>47.75</v>
      </c>
      <c r="BH86" s="33">
        <v>0</v>
      </c>
      <c r="BI86" s="33">
        <v>0</v>
      </c>
      <c r="BJ86" s="33">
        <v>376.95</v>
      </c>
      <c r="BK86" s="34">
        <f t="shared" si="10"/>
        <v>2398.54</v>
      </c>
    </row>
    <row r="87" spans="1:63" x14ac:dyDescent="0.2">
      <c r="A87" s="31"/>
      <c r="B87" s="32" t="s">
        <v>93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95.41</v>
      </c>
      <c r="I87" s="33">
        <v>491.31</v>
      </c>
      <c r="J87" s="33">
        <v>0</v>
      </c>
      <c r="K87" s="33">
        <v>0</v>
      </c>
      <c r="L87" s="33">
        <v>755.77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41</v>
      </c>
      <c r="S87" s="33">
        <v>18.489999999999998</v>
      </c>
      <c r="T87" s="33">
        <v>0</v>
      </c>
      <c r="U87" s="33">
        <v>0</v>
      </c>
      <c r="V87" s="33">
        <v>45.07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3.36</v>
      </c>
      <c r="AC87" s="33">
        <v>2.23</v>
      </c>
      <c r="AD87" s="33">
        <v>0</v>
      </c>
      <c r="AE87" s="33">
        <v>0</v>
      </c>
      <c r="AF87" s="33">
        <v>2.2200000000000002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2.08</v>
      </c>
      <c r="AM87" s="33">
        <v>0.32</v>
      </c>
      <c r="AN87" s="33">
        <v>0</v>
      </c>
      <c r="AO87" s="33">
        <v>0</v>
      </c>
      <c r="AP87" s="33">
        <v>1.04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76.27</v>
      </c>
      <c r="AW87" s="33">
        <v>99.75</v>
      </c>
      <c r="AX87" s="33">
        <v>0</v>
      </c>
      <c r="AY87" s="33">
        <v>0</v>
      </c>
      <c r="AZ87" s="33">
        <v>312.51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34.18</v>
      </c>
      <c r="BG87" s="33">
        <v>11.61</v>
      </c>
      <c r="BH87" s="33">
        <v>0</v>
      </c>
      <c r="BI87" s="33">
        <v>0</v>
      </c>
      <c r="BJ87" s="33">
        <v>39.99</v>
      </c>
      <c r="BK87" s="34">
        <f t="shared" si="10"/>
        <v>2032.6099999999997</v>
      </c>
    </row>
    <row r="88" spans="1:63" x14ac:dyDescent="0.2">
      <c r="A88" s="31"/>
      <c r="B88" s="32" t="s">
        <v>94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28.32</v>
      </c>
      <c r="I88" s="33">
        <v>25.16</v>
      </c>
      <c r="J88" s="33">
        <v>0</v>
      </c>
      <c r="K88" s="33">
        <v>0</v>
      </c>
      <c r="L88" s="33">
        <v>30.78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26.9</v>
      </c>
      <c r="S88" s="33">
        <v>10.34</v>
      </c>
      <c r="T88" s="33">
        <v>0.26</v>
      </c>
      <c r="U88" s="33">
        <v>0</v>
      </c>
      <c r="V88" s="33">
        <v>25.39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29.43</v>
      </c>
      <c r="AC88" s="33">
        <v>4.8899999999999997</v>
      </c>
      <c r="AD88" s="33">
        <v>0.15</v>
      </c>
      <c r="AE88" s="33">
        <v>0</v>
      </c>
      <c r="AF88" s="33">
        <v>98.08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25.55</v>
      </c>
      <c r="AM88" s="33">
        <v>2.23</v>
      </c>
      <c r="AN88" s="33">
        <v>0</v>
      </c>
      <c r="AO88" s="33">
        <v>0</v>
      </c>
      <c r="AP88" s="33">
        <v>53.27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353.58</v>
      </c>
      <c r="AW88" s="33">
        <v>81.53</v>
      </c>
      <c r="AX88" s="33">
        <v>0.18</v>
      </c>
      <c r="AY88" s="33">
        <v>0</v>
      </c>
      <c r="AZ88" s="33">
        <v>575.21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543.91999999999996</v>
      </c>
      <c r="BG88" s="33">
        <v>66.67</v>
      </c>
      <c r="BH88" s="33">
        <v>2.0099999999999998</v>
      </c>
      <c r="BI88" s="33">
        <v>0</v>
      </c>
      <c r="BJ88" s="33">
        <v>340.34</v>
      </c>
      <c r="BK88" s="34">
        <f t="shared" si="10"/>
        <v>2324.19</v>
      </c>
    </row>
    <row r="89" spans="1:63" x14ac:dyDescent="0.2">
      <c r="A89" s="31"/>
      <c r="B89" s="32" t="s">
        <v>95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12.78</v>
      </c>
      <c r="I89" s="33">
        <v>20.29</v>
      </c>
      <c r="J89" s="33">
        <v>0</v>
      </c>
      <c r="K89" s="33">
        <v>0</v>
      </c>
      <c r="L89" s="33">
        <v>15.59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9.2899999999999991</v>
      </c>
      <c r="S89" s="33">
        <v>2.1800000000000002</v>
      </c>
      <c r="T89" s="33">
        <v>0</v>
      </c>
      <c r="U89" s="33">
        <v>0</v>
      </c>
      <c r="V89" s="33">
        <v>15.17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0.93</v>
      </c>
      <c r="AC89" s="33">
        <v>0</v>
      </c>
      <c r="AD89" s="33">
        <v>0</v>
      </c>
      <c r="AE89" s="33">
        <v>0</v>
      </c>
      <c r="AF89" s="33">
        <v>1.22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0.79</v>
      </c>
      <c r="AM89" s="33">
        <v>0.26</v>
      </c>
      <c r="AN89" s="33">
        <v>0</v>
      </c>
      <c r="AO89" s="33">
        <v>0</v>
      </c>
      <c r="AP89" s="33">
        <v>0.67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13.8</v>
      </c>
      <c r="AW89" s="33">
        <v>12.9</v>
      </c>
      <c r="AX89" s="33">
        <v>0</v>
      </c>
      <c r="AY89" s="33">
        <v>0</v>
      </c>
      <c r="AZ89" s="33">
        <v>17.809999999999999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20.68</v>
      </c>
      <c r="BG89" s="33">
        <v>2.19</v>
      </c>
      <c r="BH89" s="33">
        <v>0</v>
      </c>
      <c r="BI89" s="33">
        <v>0</v>
      </c>
      <c r="BJ89" s="33">
        <v>14.6</v>
      </c>
      <c r="BK89" s="34">
        <f t="shared" si="10"/>
        <v>161.15</v>
      </c>
    </row>
    <row r="90" spans="1:63" x14ac:dyDescent="0.2">
      <c r="A90" s="62"/>
      <c r="B90" s="63" t="s">
        <v>96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13.11</v>
      </c>
      <c r="I90" s="64">
        <v>6.48</v>
      </c>
      <c r="J90" s="64">
        <v>0</v>
      </c>
      <c r="K90" s="64">
        <v>0</v>
      </c>
      <c r="L90" s="64">
        <v>23.17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6.82</v>
      </c>
      <c r="S90" s="64">
        <v>5.13</v>
      </c>
      <c r="T90" s="64">
        <v>0</v>
      </c>
      <c r="U90" s="64">
        <v>0</v>
      </c>
      <c r="V90" s="64">
        <v>6.67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0.63</v>
      </c>
      <c r="AC90" s="64">
        <v>0.01</v>
      </c>
      <c r="AD90" s="64">
        <v>0</v>
      </c>
      <c r="AE90" s="64">
        <v>0</v>
      </c>
      <c r="AF90" s="64">
        <v>0.76</v>
      </c>
      <c r="AG90" s="64">
        <v>0</v>
      </c>
      <c r="AH90" s="64">
        <v>0</v>
      </c>
      <c r="AI90" s="64">
        <v>0</v>
      </c>
      <c r="AJ90" s="64">
        <v>0</v>
      </c>
      <c r="AK90" s="64">
        <v>0</v>
      </c>
      <c r="AL90" s="64">
        <v>0.5</v>
      </c>
      <c r="AM90" s="64">
        <v>0.15</v>
      </c>
      <c r="AN90" s="64">
        <v>0</v>
      </c>
      <c r="AO90" s="64">
        <v>0</v>
      </c>
      <c r="AP90" s="64">
        <v>0.81</v>
      </c>
      <c r="AQ90" s="64">
        <v>0</v>
      </c>
      <c r="AR90" s="64">
        <v>0</v>
      </c>
      <c r="AS90" s="64">
        <v>0</v>
      </c>
      <c r="AT90" s="64">
        <v>0</v>
      </c>
      <c r="AU90" s="64">
        <v>0</v>
      </c>
      <c r="AV90" s="64">
        <v>10.81</v>
      </c>
      <c r="AW90" s="64">
        <v>5</v>
      </c>
      <c r="AX90" s="64">
        <v>0</v>
      </c>
      <c r="AY90" s="64">
        <v>0</v>
      </c>
      <c r="AZ90" s="64">
        <v>20.89</v>
      </c>
      <c r="BA90" s="64">
        <v>0</v>
      </c>
      <c r="BB90" s="64">
        <v>0</v>
      </c>
      <c r="BC90" s="64">
        <v>0</v>
      </c>
      <c r="BD90" s="64">
        <v>0</v>
      </c>
      <c r="BE90" s="64">
        <v>0</v>
      </c>
      <c r="BF90" s="64">
        <v>18</v>
      </c>
      <c r="BG90" s="64">
        <v>2.2200000000000002</v>
      </c>
      <c r="BH90" s="64">
        <v>0.04</v>
      </c>
      <c r="BI90" s="64">
        <v>0</v>
      </c>
      <c r="BJ90" s="64">
        <v>20.079999999999998</v>
      </c>
      <c r="BK90" s="34">
        <f t="shared" si="10"/>
        <v>141.28000000000003</v>
      </c>
    </row>
    <row r="91" spans="1:63" ht="13.5" thickBot="1" x14ac:dyDescent="0.25">
      <c r="A91" s="62"/>
      <c r="B91" s="63" t="s">
        <v>97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13.13</v>
      </c>
      <c r="I91" s="64">
        <v>4.2</v>
      </c>
      <c r="J91" s="64">
        <v>0</v>
      </c>
      <c r="K91" s="64">
        <v>0</v>
      </c>
      <c r="L91" s="64">
        <v>16.14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9.42</v>
      </c>
      <c r="S91" s="64">
        <v>0.37</v>
      </c>
      <c r="T91" s="64">
        <v>0</v>
      </c>
      <c r="U91" s="64">
        <v>0</v>
      </c>
      <c r="V91" s="64">
        <v>8.7799999999999994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0.72</v>
      </c>
      <c r="AC91" s="64">
        <v>0</v>
      </c>
      <c r="AD91" s="64">
        <v>0</v>
      </c>
      <c r="AE91" s="64">
        <v>0</v>
      </c>
      <c r="AF91" s="64">
        <v>0.55000000000000004</v>
      </c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0.57999999999999996</v>
      </c>
      <c r="AM91" s="64">
        <v>0</v>
      </c>
      <c r="AN91" s="64">
        <v>0</v>
      </c>
      <c r="AO91" s="64">
        <v>0</v>
      </c>
      <c r="AP91" s="64">
        <v>0.44</v>
      </c>
      <c r="AQ91" s="64">
        <v>0</v>
      </c>
      <c r="AR91" s="64">
        <v>0</v>
      </c>
      <c r="AS91" s="64">
        <v>0</v>
      </c>
      <c r="AT91" s="64">
        <v>0</v>
      </c>
      <c r="AU91" s="64">
        <v>0</v>
      </c>
      <c r="AV91" s="64">
        <v>10.83</v>
      </c>
      <c r="AW91" s="64">
        <v>2.0099999999999998</v>
      </c>
      <c r="AX91" s="64">
        <v>0</v>
      </c>
      <c r="AY91" s="64">
        <v>0</v>
      </c>
      <c r="AZ91" s="64">
        <v>13.15</v>
      </c>
      <c r="BA91" s="64">
        <v>0</v>
      </c>
      <c r="BB91" s="64">
        <v>0</v>
      </c>
      <c r="BC91" s="64">
        <v>0</v>
      </c>
      <c r="BD91" s="64">
        <v>0</v>
      </c>
      <c r="BE91" s="64">
        <v>0</v>
      </c>
      <c r="BF91" s="64">
        <v>19.27</v>
      </c>
      <c r="BG91" s="64">
        <v>3.17</v>
      </c>
      <c r="BH91" s="64">
        <v>0</v>
      </c>
      <c r="BI91" s="64">
        <v>0</v>
      </c>
      <c r="BJ91" s="64">
        <v>17.63</v>
      </c>
      <c r="BK91" s="34">
        <f t="shared" si="10"/>
        <v>120.39</v>
      </c>
    </row>
    <row r="92" spans="1:63" ht="13.5" thickBot="1" x14ac:dyDescent="0.25">
      <c r="A92" s="37"/>
      <c r="B92" s="38" t="s">
        <v>23</v>
      </c>
      <c r="C92" s="39">
        <f t="shared" ref="C92:BJ92" si="11">SUM(C68:C91)</f>
        <v>0</v>
      </c>
      <c r="D92" s="39">
        <f t="shared" si="11"/>
        <v>97.27000000000001</v>
      </c>
      <c r="E92" s="39">
        <f t="shared" si="11"/>
        <v>0</v>
      </c>
      <c r="F92" s="39">
        <f t="shared" si="11"/>
        <v>0</v>
      </c>
      <c r="G92" s="39">
        <f t="shared" si="11"/>
        <v>0</v>
      </c>
      <c r="H92" s="39">
        <f t="shared" si="11"/>
        <v>4308.0899999999992</v>
      </c>
      <c r="I92" s="39">
        <f t="shared" si="11"/>
        <v>6032.9299999999985</v>
      </c>
      <c r="J92" s="39">
        <f t="shared" si="11"/>
        <v>4.45</v>
      </c>
      <c r="K92" s="39">
        <f t="shared" si="11"/>
        <v>0</v>
      </c>
      <c r="L92" s="39">
        <f t="shared" si="11"/>
        <v>5908.77</v>
      </c>
      <c r="M92" s="39">
        <f t="shared" si="11"/>
        <v>0</v>
      </c>
      <c r="N92" s="39">
        <f t="shared" si="11"/>
        <v>0</v>
      </c>
      <c r="O92" s="39">
        <f t="shared" si="11"/>
        <v>0</v>
      </c>
      <c r="P92" s="39">
        <f t="shared" si="11"/>
        <v>0</v>
      </c>
      <c r="Q92" s="39">
        <f t="shared" si="11"/>
        <v>0</v>
      </c>
      <c r="R92" s="39">
        <f t="shared" si="11"/>
        <v>2514.0699999999997</v>
      </c>
      <c r="S92" s="39">
        <f t="shared" si="11"/>
        <v>614.54000000000008</v>
      </c>
      <c r="T92" s="39">
        <f t="shared" si="11"/>
        <v>1.39</v>
      </c>
      <c r="U92" s="39">
        <f t="shared" si="11"/>
        <v>0</v>
      </c>
      <c r="V92" s="39">
        <f t="shared" si="11"/>
        <v>1064.1900000000003</v>
      </c>
      <c r="W92" s="39">
        <f t="shared" si="11"/>
        <v>0</v>
      </c>
      <c r="X92" s="39">
        <f t="shared" si="11"/>
        <v>0</v>
      </c>
      <c r="Y92" s="39">
        <f t="shared" si="11"/>
        <v>0</v>
      </c>
      <c r="Z92" s="39">
        <f t="shared" si="11"/>
        <v>0</v>
      </c>
      <c r="AA92" s="39">
        <f t="shared" si="11"/>
        <v>0</v>
      </c>
      <c r="AB92" s="39">
        <f t="shared" si="11"/>
        <v>502.88</v>
      </c>
      <c r="AC92" s="39">
        <f t="shared" si="11"/>
        <v>69.47</v>
      </c>
      <c r="AD92" s="39">
        <f t="shared" si="11"/>
        <v>0.15</v>
      </c>
      <c r="AE92" s="39">
        <f t="shared" si="11"/>
        <v>0</v>
      </c>
      <c r="AF92" s="39">
        <f t="shared" si="11"/>
        <v>601.30000000000007</v>
      </c>
      <c r="AG92" s="39">
        <f t="shared" si="11"/>
        <v>0</v>
      </c>
      <c r="AH92" s="39">
        <f t="shared" si="11"/>
        <v>0</v>
      </c>
      <c r="AI92" s="39">
        <f t="shared" si="11"/>
        <v>0</v>
      </c>
      <c r="AJ92" s="39">
        <f t="shared" si="11"/>
        <v>0</v>
      </c>
      <c r="AK92" s="39">
        <f t="shared" si="11"/>
        <v>0</v>
      </c>
      <c r="AL92" s="39">
        <f t="shared" si="11"/>
        <v>368.55999999999995</v>
      </c>
      <c r="AM92" s="39">
        <f t="shared" si="11"/>
        <v>25.750000000000007</v>
      </c>
      <c r="AN92" s="39">
        <f t="shared" si="11"/>
        <v>0</v>
      </c>
      <c r="AO92" s="39">
        <f t="shared" si="11"/>
        <v>0</v>
      </c>
      <c r="AP92" s="39">
        <f t="shared" si="11"/>
        <v>232.36999999999995</v>
      </c>
      <c r="AQ92" s="39">
        <f t="shared" si="11"/>
        <v>0</v>
      </c>
      <c r="AR92" s="39">
        <f t="shared" si="11"/>
        <v>0.13</v>
      </c>
      <c r="AS92" s="39">
        <f t="shared" si="11"/>
        <v>0.36000000000000004</v>
      </c>
      <c r="AT92" s="39">
        <f t="shared" si="11"/>
        <v>0</v>
      </c>
      <c r="AU92" s="39">
        <f t="shared" si="11"/>
        <v>0</v>
      </c>
      <c r="AV92" s="39">
        <f t="shared" si="11"/>
        <v>17874.530000000002</v>
      </c>
      <c r="AW92" s="39">
        <f t="shared" si="11"/>
        <v>3171.04</v>
      </c>
      <c r="AX92" s="39">
        <f t="shared" si="11"/>
        <v>4.1899999999999995</v>
      </c>
      <c r="AY92" s="39">
        <f t="shared" si="11"/>
        <v>0.22</v>
      </c>
      <c r="AZ92" s="39">
        <f t="shared" si="11"/>
        <v>13513.150000000001</v>
      </c>
      <c r="BA92" s="39">
        <f t="shared" si="11"/>
        <v>0</v>
      </c>
      <c r="BB92" s="39">
        <f t="shared" si="11"/>
        <v>0</v>
      </c>
      <c r="BC92" s="39">
        <f t="shared" si="11"/>
        <v>0</v>
      </c>
      <c r="BD92" s="39">
        <f t="shared" si="11"/>
        <v>0</v>
      </c>
      <c r="BE92" s="39">
        <f t="shared" si="11"/>
        <v>0</v>
      </c>
      <c r="BF92" s="39">
        <f t="shared" si="11"/>
        <v>19802.199999999993</v>
      </c>
      <c r="BG92" s="39">
        <f t="shared" si="11"/>
        <v>1118.56</v>
      </c>
      <c r="BH92" s="39">
        <f t="shared" si="11"/>
        <v>4.8600000000000003</v>
      </c>
      <c r="BI92" s="39">
        <f t="shared" si="11"/>
        <v>0</v>
      </c>
      <c r="BJ92" s="39">
        <f t="shared" si="11"/>
        <v>6862.13</v>
      </c>
      <c r="BK92" s="39">
        <f>SUM(BK68:BK91)</f>
        <v>84697.549999999988</v>
      </c>
    </row>
    <row r="93" spans="1:63" ht="13.5" thickBot="1" x14ac:dyDescent="0.25">
      <c r="A93" s="37"/>
      <c r="B93" s="65" t="s">
        <v>98</v>
      </c>
      <c r="C93" s="39">
        <f t="shared" ref="C93:BK93" si="12">C92+C66</f>
        <v>0</v>
      </c>
      <c r="D93" s="39">
        <f t="shared" si="12"/>
        <v>97.27000000000001</v>
      </c>
      <c r="E93" s="39">
        <f t="shared" si="12"/>
        <v>0</v>
      </c>
      <c r="F93" s="39">
        <f t="shared" si="12"/>
        <v>0</v>
      </c>
      <c r="G93" s="39">
        <f t="shared" si="12"/>
        <v>0</v>
      </c>
      <c r="H93" s="39">
        <f t="shared" si="12"/>
        <v>4403.5399999999991</v>
      </c>
      <c r="I93" s="39">
        <f t="shared" si="12"/>
        <v>6040.0699999999988</v>
      </c>
      <c r="J93" s="39">
        <f t="shared" si="12"/>
        <v>4.45</v>
      </c>
      <c r="K93" s="39">
        <f t="shared" si="12"/>
        <v>0</v>
      </c>
      <c r="L93" s="39">
        <f t="shared" si="12"/>
        <v>5934.09</v>
      </c>
      <c r="M93" s="39">
        <f t="shared" si="12"/>
        <v>0</v>
      </c>
      <c r="N93" s="39">
        <f t="shared" si="12"/>
        <v>0</v>
      </c>
      <c r="O93" s="39">
        <f t="shared" si="12"/>
        <v>0</v>
      </c>
      <c r="P93" s="39">
        <f t="shared" si="12"/>
        <v>0</v>
      </c>
      <c r="Q93" s="39">
        <f t="shared" si="12"/>
        <v>0</v>
      </c>
      <c r="R93" s="39">
        <f t="shared" si="12"/>
        <v>2608.4599999999996</v>
      </c>
      <c r="S93" s="39">
        <f t="shared" si="12"/>
        <v>618.94000000000005</v>
      </c>
      <c r="T93" s="39">
        <f t="shared" si="12"/>
        <v>1.42</v>
      </c>
      <c r="U93" s="39">
        <f t="shared" si="12"/>
        <v>0</v>
      </c>
      <c r="V93" s="39">
        <f t="shared" si="12"/>
        <v>1077.6500000000003</v>
      </c>
      <c r="W93" s="39">
        <f t="shared" si="12"/>
        <v>0</v>
      </c>
      <c r="X93" s="39">
        <f t="shared" si="12"/>
        <v>0</v>
      </c>
      <c r="Y93" s="39">
        <f t="shared" si="12"/>
        <v>0</v>
      </c>
      <c r="Z93" s="39">
        <f t="shared" si="12"/>
        <v>0</v>
      </c>
      <c r="AA93" s="39">
        <f t="shared" si="12"/>
        <v>0</v>
      </c>
      <c r="AB93" s="39">
        <f t="shared" si="12"/>
        <v>516.77</v>
      </c>
      <c r="AC93" s="39">
        <f t="shared" si="12"/>
        <v>71.789999999999992</v>
      </c>
      <c r="AD93" s="39">
        <f t="shared" si="12"/>
        <v>0.15</v>
      </c>
      <c r="AE93" s="39">
        <f t="shared" si="12"/>
        <v>0</v>
      </c>
      <c r="AF93" s="39">
        <f t="shared" si="12"/>
        <v>606.38000000000011</v>
      </c>
      <c r="AG93" s="39">
        <f t="shared" si="12"/>
        <v>0</v>
      </c>
      <c r="AH93" s="39">
        <f t="shared" si="12"/>
        <v>0</v>
      </c>
      <c r="AI93" s="39">
        <f t="shared" si="12"/>
        <v>0</v>
      </c>
      <c r="AJ93" s="39">
        <f t="shared" si="12"/>
        <v>0</v>
      </c>
      <c r="AK93" s="39">
        <f t="shared" si="12"/>
        <v>0</v>
      </c>
      <c r="AL93" s="39">
        <f t="shared" si="12"/>
        <v>382.76999999999992</v>
      </c>
      <c r="AM93" s="39">
        <f t="shared" si="12"/>
        <v>26.250000000000007</v>
      </c>
      <c r="AN93" s="39">
        <f t="shared" si="12"/>
        <v>0</v>
      </c>
      <c r="AO93" s="39">
        <f t="shared" si="12"/>
        <v>0</v>
      </c>
      <c r="AP93" s="39">
        <f t="shared" si="12"/>
        <v>235.14999999999995</v>
      </c>
      <c r="AQ93" s="39">
        <f t="shared" si="12"/>
        <v>0</v>
      </c>
      <c r="AR93" s="39">
        <f t="shared" si="12"/>
        <v>0.13</v>
      </c>
      <c r="AS93" s="39">
        <f t="shared" si="12"/>
        <v>0.36000000000000004</v>
      </c>
      <c r="AT93" s="39">
        <f t="shared" si="12"/>
        <v>0</v>
      </c>
      <c r="AU93" s="39">
        <f t="shared" si="12"/>
        <v>0</v>
      </c>
      <c r="AV93" s="39">
        <f t="shared" si="12"/>
        <v>20054.760000000002</v>
      </c>
      <c r="AW93" s="39">
        <f t="shared" si="12"/>
        <v>3236.68</v>
      </c>
      <c r="AX93" s="39">
        <f t="shared" si="12"/>
        <v>4.5299999999999994</v>
      </c>
      <c r="AY93" s="39">
        <f t="shared" si="12"/>
        <v>0.22</v>
      </c>
      <c r="AZ93" s="39">
        <f t="shared" si="12"/>
        <v>13692.920000000002</v>
      </c>
      <c r="BA93" s="39">
        <f t="shared" si="12"/>
        <v>0</v>
      </c>
      <c r="BB93" s="39">
        <f t="shared" si="12"/>
        <v>0</v>
      </c>
      <c r="BC93" s="39">
        <f t="shared" si="12"/>
        <v>0</v>
      </c>
      <c r="BD93" s="39">
        <f t="shared" si="12"/>
        <v>0</v>
      </c>
      <c r="BE93" s="39">
        <f t="shared" si="12"/>
        <v>0</v>
      </c>
      <c r="BF93" s="39">
        <f t="shared" si="12"/>
        <v>21921.349999999991</v>
      </c>
      <c r="BG93" s="39">
        <f t="shared" si="12"/>
        <v>1223.57</v>
      </c>
      <c r="BH93" s="39">
        <f t="shared" si="12"/>
        <v>4.8600000000000003</v>
      </c>
      <c r="BI93" s="39">
        <f t="shared" si="12"/>
        <v>0</v>
      </c>
      <c r="BJ93" s="39">
        <f t="shared" si="12"/>
        <v>7058.99</v>
      </c>
      <c r="BK93" s="46">
        <f t="shared" si="12"/>
        <v>89823.51999999999</v>
      </c>
    </row>
    <row r="94" spans="1:63" x14ac:dyDescent="0.2">
      <c r="A94" s="57"/>
      <c r="B94" s="58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3"/>
    </row>
    <row r="95" spans="1:63" x14ac:dyDescent="0.2">
      <c r="A95" s="27" t="s">
        <v>99</v>
      </c>
      <c r="B95" s="59" t="s">
        <v>100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1"/>
    </row>
    <row r="96" spans="1:63" x14ac:dyDescent="0.2">
      <c r="A96" s="27"/>
      <c r="B96" s="52" t="s">
        <v>101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46.32</v>
      </c>
      <c r="I96" s="53">
        <v>237.95</v>
      </c>
      <c r="J96" s="53">
        <v>0</v>
      </c>
      <c r="K96" s="53">
        <v>0</v>
      </c>
      <c r="L96" s="53">
        <v>46.9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29.84</v>
      </c>
      <c r="S96" s="53">
        <v>21.84</v>
      </c>
      <c r="T96" s="53">
        <v>0</v>
      </c>
      <c r="U96" s="53">
        <v>0</v>
      </c>
      <c r="V96" s="53">
        <v>29.63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4.42</v>
      </c>
      <c r="AC96" s="53">
        <v>0.17</v>
      </c>
      <c r="AD96" s="53">
        <v>0</v>
      </c>
      <c r="AE96" s="53">
        <v>0</v>
      </c>
      <c r="AF96" s="53">
        <v>4.57</v>
      </c>
      <c r="AG96" s="53">
        <v>0</v>
      </c>
      <c r="AH96" s="53">
        <v>0</v>
      </c>
      <c r="AI96" s="53">
        <v>0</v>
      </c>
      <c r="AJ96" s="53">
        <v>0</v>
      </c>
      <c r="AK96" s="53">
        <v>0</v>
      </c>
      <c r="AL96" s="53">
        <v>4.16</v>
      </c>
      <c r="AM96" s="53">
        <v>0.46</v>
      </c>
      <c r="AN96" s="53">
        <v>0</v>
      </c>
      <c r="AO96" s="53">
        <v>0</v>
      </c>
      <c r="AP96" s="53">
        <v>2.85</v>
      </c>
      <c r="AQ96" s="53">
        <v>0</v>
      </c>
      <c r="AR96" s="53">
        <v>0</v>
      </c>
      <c r="AS96" s="53">
        <v>0.01</v>
      </c>
      <c r="AT96" s="53">
        <v>0</v>
      </c>
      <c r="AU96" s="53">
        <v>0</v>
      </c>
      <c r="AV96" s="53">
        <v>1107.3900000000001</v>
      </c>
      <c r="AW96" s="53">
        <v>157.6</v>
      </c>
      <c r="AX96" s="53">
        <v>1.1100000000000001</v>
      </c>
      <c r="AY96" s="53">
        <v>0</v>
      </c>
      <c r="AZ96" s="53">
        <v>793.19</v>
      </c>
      <c r="BA96" s="53">
        <v>0</v>
      </c>
      <c r="BB96" s="53">
        <v>0</v>
      </c>
      <c r="BC96" s="53">
        <v>0</v>
      </c>
      <c r="BD96" s="53">
        <v>0</v>
      </c>
      <c r="BE96" s="53">
        <v>0</v>
      </c>
      <c r="BF96" s="53">
        <v>1172.99</v>
      </c>
      <c r="BG96" s="53">
        <v>97.4</v>
      </c>
      <c r="BH96" s="53">
        <v>1.36</v>
      </c>
      <c r="BI96" s="53">
        <v>0</v>
      </c>
      <c r="BJ96" s="53">
        <v>596.99</v>
      </c>
      <c r="BK96" s="34">
        <f>SUM(C96:BJ96)</f>
        <v>4357.1499999999996</v>
      </c>
    </row>
    <row r="97" spans="1:63" ht="13.5" thickBot="1" x14ac:dyDescent="0.25">
      <c r="A97" s="35"/>
      <c r="B97" s="6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67"/>
    </row>
    <row r="98" spans="1:63" ht="13.5" thickBot="1" x14ac:dyDescent="0.25">
      <c r="A98" s="37"/>
      <c r="B98" s="65" t="s">
        <v>102</v>
      </c>
      <c r="C98" s="39">
        <f>SUM(C96:C97)</f>
        <v>0</v>
      </c>
      <c r="D98" s="39">
        <f t="shared" ref="D98:BK98" si="13">SUM(D96:D97)</f>
        <v>0</v>
      </c>
      <c r="E98" s="39">
        <f t="shared" si="13"/>
        <v>0</v>
      </c>
      <c r="F98" s="39">
        <f t="shared" si="13"/>
        <v>0</v>
      </c>
      <c r="G98" s="39">
        <f t="shared" si="13"/>
        <v>0</v>
      </c>
      <c r="H98" s="39">
        <f t="shared" si="13"/>
        <v>46.32</v>
      </c>
      <c r="I98" s="39">
        <f t="shared" si="13"/>
        <v>237.95</v>
      </c>
      <c r="J98" s="39">
        <f t="shared" si="13"/>
        <v>0</v>
      </c>
      <c r="K98" s="39">
        <f t="shared" si="13"/>
        <v>0</v>
      </c>
      <c r="L98" s="39">
        <f t="shared" si="13"/>
        <v>46.9</v>
      </c>
      <c r="M98" s="39">
        <f t="shared" si="13"/>
        <v>0</v>
      </c>
      <c r="N98" s="39">
        <f t="shared" si="13"/>
        <v>0</v>
      </c>
      <c r="O98" s="39">
        <f t="shared" si="13"/>
        <v>0</v>
      </c>
      <c r="P98" s="39">
        <f t="shared" si="13"/>
        <v>0</v>
      </c>
      <c r="Q98" s="39">
        <f t="shared" si="13"/>
        <v>0</v>
      </c>
      <c r="R98" s="39">
        <f t="shared" si="13"/>
        <v>29.84</v>
      </c>
      <c r="S98" s="39">
        <f t="shared" si="13"/>
        <v>21.84</v>
      </c>
      <c r="T98" s="39">
        <f t="shared" si="13"/>
        <v>0</v>
      </c>
      <c r="U98" s="39">
        <f t="shared" si="13"/>
        <v>0</v>
      </c>
      <c r="V98" s="39">
        <f t="shared" si="13"/>
        <v>29.63</v>
      </c>
      <c r="W98" s="39">
        <f t="shared" si="13"/>
        <v>0</v>
      </c>
      <c r="X98" s="39">
        <f t="shared" si="13"/>
        <v>0</v>
      </c>
      <c r="Y98" s="39">
        <f t="shared" si="13"/>
        <v>0</v>
      </c>
      <c r="Z98" s="39">
        <f t="shared" si="13"/>
        <v>0</v>
      </c>
      <c r="AA98" s="39">
        <f t="shared" si="13"/>
        <v>0</v>
      </c>
      <c r="AB98" s="39">
        <f t="shared" si="13"/>
        <v>4.42</v>
      </c>
      <c r="AC98" s="39">
        <f t="shared" si="13"/>
        <v>0.17</v>
      </c>
      <c r="AD98" s="39">
        <f t="shared" si="13"/>
        <v>0</v>
      </c>
      <c r="AE98" s="39">
        <f t="shared" si="13"/>
        <v>0</v>
      </c>
      <c r="AF98" s="39">
        <f t="shared" si="13"/>
        <v>4.57</v>
      </c>
      <c r="AG98" s="39">
        <f t="shared" si="13"/>
        <v>0</v>
      </c>
      <c r="AH98" s="39">
        <f t="shared" si="13"/>
        <v>0</v>
      </c>
      <c r="AI98" s="39">
        <f t="shared" si="13"/>
        <v>0</v>
      </c>
      <c r="AJ98" s="39">
        <f t="shared" si="13"/>
        <v>0</v>
      </c>
      <c r="AK98" s="39">
        <f t="shared" si="13"/>
        <v>0</v>
      </c>
      <c r="AL98" s="39">
        <f t="shared" si="13"/>
        <v>4.16</v>
      </c>
      <c r="AM98" s="39">
        <f t="shared" si="13"/>
        <v>0.46</v>
      </c>
      <c r="AN98" s="39">
        <f t="shared" si="13"/>
        <v>0</v>
      </c>
      <c r="AO98" s="39">
        <f t="shared" si="13"/>
        <v>0</v>
      </c>
      <c r="AP98" s="39">
        <f t="shared" si="13"/>
        <v>2.85</v>
      </c>
      <c r="AQ98" s="39">
        <f t="shared" si="13"/>
        <v>0</v>
      </c>
      <c r="AR98" s="39">
        <f t="shared" si="13"/>
        <v>0</v>
      </c>
      <c r="AS98" s="39">
        <f t="shared" si="13"/>
        <v>0.01</v>
      </c>
      <c r="AT98" s="39">
        <f t="shared" si="13"/>
        <v>0</v>
      </c>
      <c r="AU98" s="39">
        <f t="shared" si="13"/>
        <v>0</v>
      </c>
      <c r="AV98" s="39">
        <f t="shared" si="13"/>
        <v>1107.3900000000001</v>
      </c>
      <c r="AW98" s="39">
        <f t="shared" si="13"/>
        <v>157.6</v>
      </c>
      <c r="AX98" s="39">
        <f t="shared" si="13"/>
        <v>1.1100000000000001</v>
      </c>
      <c r="AY98" s="39">
        <f t="shared" si="13"/>
        <v>0</v>
      </c>
      <c r="AZ98" s="39">
        <f t="shared" si="13"/>
        <v>793.19</v>
      </c>
      <c r="BA98" s="39">
        <f t="shared" si="13"/>
        <v>0</v>
      </c>
      <c r="BB98" s="39">
        <f t="shared" si="13"/>
        <v>0</v>
      </c>
      <c r="BC98" s="39">
        <f t="shared" si="13"/>
        <v>0</v>
      </c>
      <c r="BD98" s="39">
        <f t="shared" si="13"/>
        <v>0</v>
      </c>
      <c r="BE98" s="39">
        <f t="shared" si="13"/>
        <v>0</v>
      </c>
      <c r="BF98" s="39">
        <f t="shared" si="13"/>
        <v>1172.99</v>
      </c>
      <c r="BG98" s="39">
        <f t="shared" si="13"/>
        <v>97.4</v>
      </c>
      <c r="BH98" s="39">
        <f t="shared" si="13"/>
        <v>1.36</v>
      </c>
      <c r="BI98" s="39">
        <f t="shared" si="13"/>
        <v>0</v>
      </c>
      <c r="BJ98" s="39">
        <f t="shared" si="13"/>
        <v>596.99</v>
      </c>
      <c r="BK98" s="39">
        <f t="shared" si="13"/>
        <v>4357.1499999999996</v>
      </c>
    </row>
    <row r="99" spans="1:63" x14ac:dyDescent="0.2">
      <c r="A99" s="57"/>
      <c r="B99" s="58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3"/>
    </row>
    <row r="100" spans="1:63" x14ac:dyDescent="0.2">
      <c r="A100" s="27" t="s">
        <v>103</v>
      </c>
      <c r="B100" s="59" t="s">
        <v>104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4"/>
    </row>
    <row r="101" spans="1:63" x14ac:dyDescent="0.2">
      <c r="A101" s="27" t="s">
        <v>13</v>
      </c>
      <c r="B101" s="28" t="s">
        <v>105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67"/>
    </row>
    <row r="102" spans="1:63" ht="13.5" thickBot="1" x14ac:dyDescent="0.25">
      <c r="A102" s="35"/>
      <c r="B102" s="68" t="s">
        <v>106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97.44</v>
      </c>
      <c r="AW102" s="33">
        <v>108.75</v>
      </c>
      <c r="AX102" s="33">
        <v>0</v>
      </c>
      <c r="AY102" s="33">
        <v>0</v>
      </c>
      <c r="AZ102" s="33">
        <v>333.35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41.94</v>
      </c>
      <c r="BG102" s="33">
        <v>11.28</v>
      </c>
      <c r="BH102" s="33">
        <v>0</v>
      </c>
      <c r="BI102" s="33">
        <v>0</v>
      </c>
      <c r="BJ102" s="33">
        <v>78.25</v>
      </c>
      <c r="BK102" s="34">
        <f>SUM(C102:BJ102)</f>
        <v>671.01</v>
      </c>
    </row>
    <row r="103" spans="1:63" ht="13.5" thickBot="1" x14ac:dyDescent="0.25">
      <c r="A103" s="37"/>
      <c r="B103" s="38" t="s">
        <v>18</v>
      </c>
      <c r="C103" s="39">
        <f t="shared" ref="C103:BK103" si="14">SUM(C102)</f>
        <v>0</v>
      </c>
      <c r="D103" s="39">
        <f t="shared" si="14"/>
        <v>0</v>
      </c>
      <c r="E103" s="39">
        <f t="shared" si="14"/>
        <v>0</v>
      </c>
      <c r="F103" s="39">
        <f t="shared" si="14"/>
        <v>0</v>
      </c>
      <c r="G103" s="39">
        <f t="shared" si="14"/>
        <v>0</v>
      </c>
      <c r="H103" s="39">
        <f t="shared" si="14"/>
        <v>0</v>
      </c>
      <c r="I103" s="39">
        <f t="shared" si="14"/>
        <v>0</v>
      </c>
      <c r="J103" s="39">
        <f t="shared" si="14"/>
        <v>0</v>
      </c>
      <c r="K103" s="39">
        <f t="shared" si="14"/>
        <v>0</v>
      </c>
      <c r="L103" s="39">
        <f t="shared" si="14"/>
        <v>0</v>
      </c>
      <c r="M103" s="39">
        <f t="shared" si="14"/>
        <v>0</v>
      </c>
      <c r="N103" s="39">
        <f t="shared" si="14"/>
        <v>0</v>
      </c>
      <c r="O103" s="39">
        <f t="shared" si="14"/>
        <v>0</v>
      </c>
      <c r="P103" s="39">
        <f t="shared" si="14"/>
        <v>0</v>
      </c>
      <c r="Q103" s="39">
        <f t="shared" si="14"/>
        <v>0</v>
      </c>
      <c r="R103" s="39">
        <f t="shared" si="14"/>
        <v>0</v>
      </c>
      <c r="S103" s="39">
        <f t="shared" si="14"/>
        <v>0</v>
      </c>
      <c r="T103" s="39">
        <f t="shared" si="14"/>
        <v>0</v>
      </c>
      <c r="U103" s="39">
        <f t="shared" si="14"/>
        <v>0</v>
      </c>
      <c r="V103" s="39">
        <f t="shared" si="14"/>
        <v>0</v>
      </c>
      <c r="W103" s="39">
        <f t="shared" si="14"/>
        <v>0</v>
      </c>
      <c r="X103" s="39">
        <f t="shared" si="14"/>
        <v>0</v>
      </c>
      <c r="Y103" s="39">
        <f t="shared" si="14"/>
        <v>0</v>
      </c>
      <c r="Z103" s="39">
        <f t="shared" si="14"/>
        <v>0</v>
      </c>
      <c r="AA103" s="39">
        <f t="shared" si="14"/>
        <v>0</v>
      </c>
      <c r="AB103" s="39">
        <f t="shared" si="14"/>
        <v>0</v>
      </c>
      <c r="AC103" s="39">
        <f t="shared" si="14"/>
        <v>0</v>
      </c>
      <c r="AD103" s="39">
        <f t="shared" si="14"/>
        <v>0</v>
      </c>
      <c r="AE103" s="39">
        <f t="shared" si="14"/>
        <v>0</v>
      </c>
      <c r="AF103" s="39">
        <f t="shared" si="14"/>
        <v>0</v>
      </c>
      <c r="AG103" s="39">
        <f t="shared" si="14"/>
        <v>0</v>
      </c>
      <c r="AH103" s="39">
        <f t="shared" si="14"/>
        <v>0</v>
      </c>
      <c r="AI103" s="39">
        <f t="shared" si="14"/>
        <v>0</v>
      </c>
      <c r="AJ103" s="39">
        <f t="shared" si="14"/>
        <v>0</v>
      </c>
      <c r="AK103" s="39">
        <f t="shared" si="14"/>
        <v>0</v>
      </c>
      <c r="AL103" s="39">
        <f t="shared" si="14"/>
        <v>0</v>
      </c>
      <c r="AM103" s="39">
        <f t="shared" si="14"/>
        <v>0</v>
      </c>
      <c r="AN103" s="39">
        <f t="shared" si="14"/>
        <v>0</v>
      </c>
      <c r="AO103" s="39">
        <f t="shared" si="14"/>
        <v>0</v>
      </c>
      <c r="AP103" s="39">
        <f t="shared" si="14"/>
        <v>0</v>
      </c>
      <c r="AQ103" s="39">
        <f t="shared" si="14"/>
        <v>0</v>
      </c>
      <c r="AR103" s="39">
        <f t="shared" si="14"/>
        <v>0</v>
      </c>
      <c r="AS103" s="39">
        <f t="shared" si="14"/>
        <v>0</v>
      </c>
      <c r="AT103" s="39">
        <f t="shared" si="14"/>
        <v>0</v>
      </c>
      <c r="AU103" s="39">
        <f t="shared" si="14"/>
        <v>0</v>
      </c>
      <c r="AV103" s="39">
        <f t="shared" si="14"/>
        <v>97.44</v>
      </c>
      <c r="AW103" s="39">
        <f t="shared" si="14"/>
        <v>108.75</v>
      </c>
      <c r="AX103" s="39">
        <f t="shared" si="14"/>
        <v>0</v>
      </c>
      <c r="AY103" s="39">
        <f t="shared" si="14"/>
        <v>0</v>
      </c>
      <c r="AZ103" s="39">
        <f t="shared" si="14"/>
        <v>333.35</v>
      </c>
      <c r="BA103" s="39">
        <f t="shared" si="14"/>
        <v>0</v>
      </c>
      <c r="BB103" s="39">
        <f t="shared" si="14"/>
        <v>0</v>
      </c>
      <c r="BC103" s="39">
        <f t="shared" si="14"/>
        <v>0</v>
      </c>
      <c r="BD103" s="39">
        <f t="shared" si="14"/>
        <v>0</v>
      </c>
      <c r="BE103" s="39">
        <f t="shared" si="14"/>
        <v>0</v>
      </c>
      <c r="BF103" s="39">
        <f t="shared" si="14"/>
        <v>41.94</v>
      </c>
      <c r="BG103" s="39">
        <f t="shared" si="14"/>
        <v>11.28</v>
      </c>
      <c r="BH103" s="39">
        <f t="shared" si="14"/>
        <v>0</v>
      </c>
      <c r="BI103" s="39">
        <f t="shared" si="14"/>
        <v>0</v>
      </c>
      <c r="BJ103" s="39">
        <f>SUM(BJ102)</f>
        <v>78.25</v>
      </c>
      <c r="BK103" s="46">
        <f t="shared" si="14"/>
        <v>671.01</v>
      </c>
    </row>
    <row r="104" spans="1:63" x14ac:dyDescent="0.2">
      <c r="A104" s="57"/>
      <c r="B104" s="69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70"/>
    </row>
    <row r="105" spans="1:63" x14ac:dyDescent="0.2">
      <c r="A105" s="27" t="s">
        <v>19</v>
      </c>
      <c r="B105" s="28" t="s">
        <v>107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4"/>
    </row>
    <row r="106" spans="1:63" x14ac:dyDescent="0.2">
      <c r="A106" s="71"/>
      <c r="B106" s="32" t="s">
        <v>108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10.25</v>
      </c>
      <c r="AW106" s="36">
        <v>36534.97</v>
      </c>
      <c r="AX106" s="36">
        <v>0</v>
      </c>
      <c r="AY106" s="36">
        <v>0</v>
      </c>
      <c r="AZ106" s="36">
        <v>211.47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5.42</v>
      </c>
      <c r="BG106" s="36">
        <v>867.24</v>
      </c>
      <c r="BH106" s="36">
        <v>0</v>
      </c>
      <c r="BI106" s="36">
        <v>0</v>
      </c>
      <c r="BJ106" s="36">
        <v>13.11</v>
      </c>
      <c r="BK106" s="34">
        <f t="shared" ref="BK106:BK111" si="15">SUM(C106:BJ106)</f>
        <v>37642.46</v>
      </c>
    </row>
    <row r="107" spans="1:63" x14ac:dyDescent="0.2">
      <c r="A107" s="71"/>
      <c r="B107" s="32" t="s">
        <v>109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7.14</v>
      </c>
      <c r="AW107" s="36">
        <v>26460.61</v>
      </c>
      <c r="AX107" s="36">
        <v>0</v>
      </c>
      <c r="AY107" s="36">
        <v>0</v>
      </c>
      <c r="AZ107" s="36">
        <v>22.41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3.3</v>
      </c>
      <c r="BG107" s="36">
        <v>805.75</v>
      </c>
      <c r="BH107" s="36">
        <v>0</v>
      </c>
      <c r="BI107" s="36">
        <v>0</v>
      </c>
      <c r="BJ107" s="36">
        <v>2.16</v>
      </c>
      <c r="BK107" s="34">
        <f t="shared" si="15"/>
        <v>27301.37</v>
      </c>
    </row>
    <row r="108" spans="1:63" x14ac:dyDescent="0.2">
      <c r="A108" s="71"/>
      <c r="B108" s="32" t="s">
        <v>110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7.69</v>
      </c>
      <c r="AW108" s="36">
        <v>967.59</v>
      </c>
      <c r="AX108" s="36">
        <v>0</v>
      </c>
      <c r="AY108" s="36">
        <v>0</v>
      </c>
      <c r="AZ108" s="36">
        <v>51.34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4.9000000000000004</v>
      </c>
      <c r="BG108" s="36">
        <v>6.69</v>
      </c>
      <c r="BH108" s="36">
        <v>0</v>
      </c>
      <c r="BI108" s="36">
        <v>0</v>
      </c>
      <c r="BJ108" s="36">
        <v>4.4800000000000004</v>
      </c>
      <c r="BK108" s="34">
        <f t="shared" si="15"/>
        <v>1042.6900000000003</v>
      </c>
    </row>
    <row r="109" spans="1:63" x14ac:dyDescent="0.2">
      <c r="A109" s="71"/>
      <c r="B109" s="32" t="s">
        <v>111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36">
        <v>0.56999999999999995</v>
      </c>
      <c r="AW109" s="36">
        <v>3.72</v>
      </c>
      <c r="AX109" s="36">
        <v>0</v>
      </c>
      <c r="AY109" s="36">
        <v>0</v>
      </c>
      <c r="AZ109" s="36">
        <v>0.32</v>
      </c>
      <c r="BA109" s="36">
        <v>0</v>
      </c>
      <c r="BB109" s="36">
        <v>0</v>
      </c>
      <c r="BC109" s="36">
        <v>0</v>
      </c>
      <c r="BD109" s="36">
        <v>0</v>
      </c>
      <c r="BE109" s="36">
        <v>0</v>
      </c>
      <c r="BF109" s="36">
        <v>0.32</v>
      </c>
      <c r="BG109" s="36">
        <v>0</v>
      </c>
      <c r="BH109" s="36">
        <v>0</v>
      </c>
      <c r="BI109" s="36">
        <v>0</v>
      </c>
      <c r="BJ109" s="36">
        <v>0.05</v>
      </c>
      <c r="BK109" s="34">
        <f t="shared" si="15"/>
        <v>4.9800000000000004</v>
      </c>
    </row>
    <row r="110" spans="1:63" x14ac:dyDescent="0.2">
      <c r="A110" s="71"/>
      <c r="B110" s="32" t="s">
        <v>112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1.68</v>
      </c>
      <c r="AW110" s="36">
        <v>2475.6699999999996</v>
      </c>
      <c r="AX110" s="36">
        <v>0</v>
      </c>
      <c r="AY110" s="36">
        <v>0</v>
      </c>
      <c r="AZ110" s="36">
        <v>2.58</v>
      </c>
      <c r="BA110" s="36">
        <v>0</v>
      </c>
      <c r="BB110" s="36">
        <v>0</v>
      </c>
      <c r="BC110" s="36">
        <v>0</v>
      </c>
      <c r="BD110" s="36">
        <v>0</v>
      </c>
      <c r="BE110" s="36">
        <v>0</v>
      </c>
      <c r="BF110" s="36">
        <v>1.1399999999999999</v>
      </c>
      <c r="BG110" s="36">
        <v>0.01</v>
      </c>
      <c r="BH110" s="36">
        <v>0</v>
      </c>
      <c r="BI110" s="36">
        <v>0</v>
      </c>
      <c r="BJ110" s="36">
        <v>0.63</v>
      </c>
      <c r="BK110" s="34">
        <f t="shared" si="15"/>
        <v>2481.7099999999996</v>
      </c>
    </row>
    <row r="111" spans="1:63" ht="13.5" thickBot="1" x14ac:dyDescent="0.25">
      <c r="A111" s="71"/>
      <c r="B111" s="32" t="s">
        <v>113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7.0000000000000007E-2</v>
      </c>
      <c r="AW111" s="36">
        <v>11.719999999999999</v>
      </c>
      <c r="AX111" s="36">
        <v>0</v>
      </c>
      <c r="AY111" s="36">
        <v>0</v>
      </c>
      <c r="AZ111" s="36">
        <v>0.08</v>
      </c>
      <c r="BA111" s="36">
        <v>0</v>
      </c>
      <c r="BB111" s="36">
        <v>0</v>
      </c>
      <c r="BC111" s="36">
        <v>0</v>
      </c>
      <c r="BD111" s="36">
        <v>0</v>
      </c>
      <c r="BE111" s="36">
        <v>0</v>
      </c>
      <c r="BF111" s="36">
        <v>0.06</v>
      </c>
      <c r="BG111" s="36">
        <v>0.01</v>
      </c>
      <c r="BH111" s="36">
        <v>0</v>
      </c>
      <c r="BI111" s="36">
        <v>0</v>
      </c>
      <c r="BJ111" s="36">
        <v>0.02</v>
      </c>
      <c r="BK111" s="34">
        <f t="shared" si="15"/>
        <v>11.959999999999999</v>
      </c>
    </row>
    <row r="112" spans="1:63" ht="13.5" thickBot="1" x14ac:dyDescent="0.25">
      <c r="A112" s="49"/>
      <c r="B112" s="72" t="s">
        <v>23</v>
      </c>
      <c r="C112" s="73">
        <f>SUM(C106:C111)</f>
        <v>0</v>
      </c>
      <c r="D112" s="73">
        <f t="shared" ref="D112:BJ112" si="16">SUM(D106:D111)</f>
        <v>0</v>
      </c>
      <c r="E112" s="73">
        <f t="shared" si="16"/>
        <v>0</v>
      </c>
      <c r="F112" s="73">
        <f t="shared" si="16"/>
        <v>0</v>
      </c>
      <c r="G112" s="73">
        <f t="shared" si="16"/>
        <v>0</v>
      </c>
      <c r="H112" s="73">
        <f t="shared" si="16"/>
        <v>0</v>
      </c>
      <c r="I112" s="73">
        <f t="shared" si="16"/>
        <v>0</v>
      </c>
      <c r="J112" s="73">
        <f t="shared" si="16"/>
        <v>0</v>
      </c>
      <c r="K112" s="73">
        <f t="shared" si="16"/>
        <v>0</v>
      </c>
      <c r="L112" s="73">
        <f t="shared" si="16"/>
        <v>0</v>
      </c>
      <c r="M112" s="73">
        <f t="shared" si="16"/>
        <v>0</v>
      </c>
      <c r="N112" s="73">
        <f t="shared" si="16"/>
        <v>0</v>
      </c>
      <c r="O112" s="73">
        <f t="shared" si="16"/>
        <v>0</v>
      </c>
      <c r="P112" s="73">
        <f t="shared" si="16"/>
        <v>0</v>
      </c>
      <c r="Q112" s="73">
        <f t="shared" si="16"/>
        <v>0</v>
      </c>
      <c r="R112" s="73">
        <f t="shared" si="16"/>
        <v>0</v>
      </c>
      <c r="S112" s="73">
        <f t="shared" si="16"/>
        <v>0</v>
      </c>
      <c r="T112" s="73">
        <f t="shared" si="16"/>
        <v>0</v>
      </c>
      <c r="U112" s="73">
        <f t="shared" si="16"/>
        <v>0</v>
      </c>
      <c r="V112" s="73">
        <f t="shared" si="16"/>
        <v>0</v>
      </c>
      <c r="W112" s="73">
        <f t="shared" si="16"/>
        <v>0</v>
      </c>
      <c r="X112" s="73">
        <f t="shared" si="16"/>
        <v>0</v>
      </c>
      <c r="Y112" s="73">
        <f t="shared" si="16"/>
        <v>0</v>
      </c>
      <c r="Z112" s="73">
        <f t="shared" si="16"/>
        <v>0</v>
      </c>
      <c r="AA112" s="73">
        <f t="shared" si="16"/>
        <v>0</v>
      </c>
      <c r="AB112" s="73">
        <f t="shared" si="16"/>
        <v>0</v>
      </c>
      <c r="AC112" s="73">
        <f t="shared" si="16"/>
        <v>0</v>
      </c>
      <c r="AD112" s="73">
        <f t="shared" si="16"/>
        <v>0</v>
      </c>
      <c r="AE112" s="73">
        <f t="shared" si="16"/>
        <v>0</v>
      </c>
      <c r="AF112" s="73">
        <f t="shared" si="16"/>
        <v>0</v>
      </c>
      <c r="AG112" s="73">
        <f t="shared" si="16"/>
        <v>0</v>
      </c>
      <c r="AH112" s="73">
        <f t="shared" si="16"/>
        <v>0</v>
      </c>
      <c r="AI112" s="73">
        <f t="shared" si="16"/>
        <v>0</v>
      </c>
      <c r="AJ112" s="73">
        <f t="shared" si="16"/>
        <v>0</v>
      </c>
      <c r="AK112" s="73">
        <f t="shared" si="16"/>
        <v>0</v>
      </c>
      <c r="AL112" s="73">
        <f t="shared" si="16"/>
        <v>0</v>
      </c>
      <c r="AM112" s="73">
        <f t="shared" si="16"/>
        <v>0</v>
      </c>
      <c r="AN112" s="73">
        <f t="shared" si="16"/>
        <v>0</v>
      </c>
      <c r="AO112" s="73">
        <f t="shared" si="16"/>
        <v>0</v>
      </c>
      <c r="AP112" s="73">
        <f t="shared" si="16"/>
        <v>0</v>
      </c>
      <c r="AQ112" s="73">
        <f t="shared" si="16"/>
        <v>0</v>
      </c>
      <c r="AR112" s="73">
        <f t="shared" si="16"/>
        <v>0</v>
      </c>
      <c r="AS112" s="73">
        <f t="shared" si="16"/>
        <v>0</v>
      </c>
      <c r="AT112" s="73">
        <f t="shared" si="16"/>
        <v>0</v>
      </c>
      <c r="AU112" s="73">
        <f t="shared" si="16"/>
        <v>0</v>
      </c>
      <c r="AV112" s="73">
        <f t="shared" si="16"/>
        <v>27.400000000000002</v>
      </c>
      <c r="AW112" s="73">
        <f t="shared" si="16"/>
        <v>66454.28</v>
      </c>
      <c r="AX112" s="73">
        <f t="shared" si="16"/>
        <v>0</v>
      </c>
      <c r="AY112" s="73">
        <f t="shared" si="16"/>
        <v>0</v>
      </c>
      <c r="AZ112" s="73">
        <f t="shared" si="16"/>
        <v>288.2</v>
      </c>
      <c r="BA112" s="73">
        <f t="shared" si="16"/>
        <v>0</v>
      </c>
      <c r="BB112" s="73">
        <f t="shared" si="16"/>
        <v>0</v>
      </c>
      <c r="BC112" s="73">
        <f t="shared" si="16"/>
        <v>0</v>
      </c>
      <c r="BD112" s="73">
        <f t="shared" si="16"/>
        <v>0</v>
      </c>
      <c r="BE112" s="73">
        <f t="shared" si="16"/>
        <v>0</v>
      </c>
      <c r="BF112" s="73">
        <f t="shared" si="16"/>
        <v>15.14</v>
      </c>
      <c r="BG112" s="73">
        <f t="shared" si="16"/>
        <v>1679.7</v>
      </c>
      <c r="BH112" s="73">
        <f t="shared" si="16"/>
        <v>0</v>
      </c>
      <c r="BI112" s="73">
        <f t="shared" si="16"/>
        <v>0</v>
      </c>
      <c r="BJ112" s="73">
        <f t="shared" si="16"/>
        <v>20.45</v>
      </c>
      <c r="BK112" s="74">
        <f>SUM(BK106:BK111)</f>
        <v>68485.170000000013</v>
      </c>
    </row>
    <row r="113" spans="1:63" ht="13.5" thickBot="1" x14ac:dyDescent="0.25">
      <c r="A113" s="37"/>
      <c r="B113" s="65" t="s">
        <v>98</v>
      </c>
      <c r="C113" s="39">
        <f t="shared" ref="C113:BK113" si="17">C112+C103</f>
        <v>0</v>
      </c>
      <c r="D113" s="39">
        <f t="shared" si="17"/>
        <v>0</v>
      </c>
      <c r="E113" s="39">
        <f t="shared" si="17"/>
        <v>0</v>
      </c>
      <c r="F113" s="39">
        <f t="shared" si="17"/>
        <v>0</v>
      </c>
      <c r="G113" s="39">
        <f t="shared" si="17"/>
        <v>0</v>
      </c>
      <c r="H113" s="39">
        <f t="shared" si="17"/>
        <v>0</v>
      </c>
      <c r="I113" s="39">
        <f t="shared" si="17"/>
        <v>0</v>
      </c>
      <c r="J113" s="39">
        <f t="shared" si="17"/>
        <v>0</v>
      </c>
      <c r="K113" s="39">
        <f t="shared" si="17"/>
        <v>0</v>
      </c>
      <c r="L113" s="39">
        <f t="shared" si="17"/>
        <v>0</v>
      </c>
      <c r="M113" s="39">
        <f t="shared" si="17"/>
        <v>0</v>
      </c>
      <c r="N113" s="39">
        <f t="shared" si="17"/>
        <v>0</v>
      </c>
      <c r="O113" s="39">
        <f t="shared" si="17"/>
        <v>0</v>
      </c>
      <c r="P113" s="39">
        <f t="shared" si="17"/>
        <v>0</v>
      </c>
      <c r="Q113" s="39">
        <f t="shared" si="17"/>
        <v>0</v>
      </c>
      <c r="R113" s="39">
        <f t="shared" si="17"/>
        <v>0</v>
      </c>
      <c r="S113" s="39">
        <f t="shared" si="17"/>
        <v>0</v>
      </c>
      <c r="T113" s="39">
        <f t="shared" si="17"/>
        <v>0</v>
      </c>
      <c r="U113" s="39">
        <f t="shared" si="17"/>
        <v>0</v>
      </c>
      <c r="V113" s="39">
        <f t="shared" si="17"/>
        <v>0</v>
      </c>
      <c r="W113" s="39">
        <f t="shared" si="17"/>
        <v>0</v>
      </c>
      <c r="X113" s="39">
        <f t="shared" si="17"/>
        <v>0</v>
      </c>
      <c r="Y113" s="39">
        <f t="shared" si="17"/>
        <v>0</v>
      </c>
      <c r="Z113" s="39">
        <f t="shared" si="17"/>
        <v>0</v>
      </c>
      <c r="AA113" s="39">
        <f t="shared" si="17"/>
        <v>0</v>
      </c>
      <c r="AB113" s="39">
        <f t="shared" si="17"/>
        <v>0</v>
      </c>
      <c r="AC113" s="39">
        <f t="shared" si="17"/>
        <v>0</v>
      </c>
      <c r="AD113" s="39">
        <f t="shared" si="17"/>
        <v>0</v>
      </c>
      <c r="AE113" s="39">
        <f t="shared" si="17"/>
        <v>0</v>
      </c>
      <c r="AF113" s="39">
        <f t="shared" si="17"/>
        <v>0</v>
      </c>
      <c r="AG113" s="39">
        <f t="shared" si="17"/>
        <v>0</v>
      </c>
      <c r="AH113" s="39">
        <f t="shared" si="17"/>
        <v>0</v>
      </c>
      <c r="AI113" s="39">
        <f t="shared" si="17"/>
        <v>0</v>
      </c>
      <c r="AJ113" s="39">
        <f t="shared" si="17"/>
        <v>0</v>
      </c>
      <c r="AK113" s="39">
        <f t="shared" si="17"/>
        <v>0</v>
      </c>
      <c r="AL113" s="39">
        <f t="shared" si="17"/>
        <v>0</v>
      </c>
      <c r="AM113" s="39">
        <f t="shared" si="17"/>
        <v>0</v>
      </c>
      <c r="AN113" s="39">
        <f t="shared" si="17"/>
        <v>0</v>
      </c>
      <c r="AO113" s="39">
        <f t="shared" si="17"/>
        <v>0</v>
      </c>
      <c r="AP113" s="39">
        <f t="shared" si="17"/>
        <v>0</v>
      </c>
      <c r="AQ113" s="39">
        <f t="shared" si="17"/>
        <v>0</v>
      </c>
      <c r="AR113" s="39">
        <f t="shared" si="17"/>
        <v>0</v>
      </c>
      <c r="AS113" s="39">
        <f t="shared" si="17"/>
        <v>0</v>
      </c>
      <c r="AT113" s="39">
        <f t="shared" si="17"/>
        <v>0</v>
      </c>
      <c r="AU113" s="39">
        <f t="shared" si="17"/>
        <v>0</v>
      </c>
      <c r="AV113" s="39">
        <f t="shared" si="17"/>
        <v>124.84</v>
      </c>
      <c r="AW113" s="39">
        <f t="shared" si="17"/>
        <v>66563.03</v>
      </c>
      <c r="AX113" s="39">
        <f t="shared" si="17"/>
        <v>0</v>
      </c>
      <c r="AY113" s="39">
        <f t="shared" si="17"/>
        <v>0</v>
      </c>
      <c r="AZ113" s="39">
        <f t="shared" si="17"/>
        <v>621.54999999999995</v>
      </c>
      <c r="BA113" s="39">
        <f t="shared" si="17"/>
        <v>0</v>
      </c>
      <c r="BB113" s="39">
        <f t="shared" si="17"/>
        <v>0</v>
      </c>
      <c r="BC113" s="39">
        <f t="shared" si="17"/>
        <v>0</v>
      </c>
      <c r="BD113" s="39">
        <f t="shared" si="17"/>
        <v>0</v>
      </c>
      <c r="BE113" s="39">
        <f t="shared" si="17"/>
        <v>0</v>
      </c>
      <c r="BF113" s="39">
        <f t="shared" si="17"/>
        <v>57.08</v>
      </c>
      <c r="BG113" s="39">
        <f t="shared" si="17"/>
        <v>1690.98</v>
      </c>
      <c r="BH113" s="39">
        <f t="shared" si="17"/>
        <v>0</v>
      </c>
      <c r="BI113" s="39">
        <f t="shared" si="17"/>
        <v>0</v>
      </c>
      <c r="BJ113" s="39">
        <f t="shared" si="17"/>
        <v>98.7</v>
      </c>
      <c r="BK113" s="46">
        <f t="shared" si="17"/>
        <v>69156.180000000008</v>
      </c>
    </row>
    <row r="114" spans="1:63" x14ac:dyDescent="0.2">
      <c r="A114" s="57"/>
      <c r="B114" s="7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70"/>
    </row>
    <row r="115" spans="1:63" x14ac:dyDescent="0.2">
      <c r="A115" s="27" t="s">
        <v>114</v>
      </c>
      <c r="B115" s="59" t="s">
        <v>115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4"/>
    </row>
    <row r="116" spans="1:63" ht="13.5" thickBot="1" x14ac:dyDescent="0.25">
      <c r="A116" s="71"/>
      <c r="B116" s="76"/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67">
        <v>0</v>
      </c>
    </row>
    <row r="117" spans="1:63" ht="13.5" thickBot="1" x14ac:dyDescent="0.25">
      <c r="A117" s="37"/>
      <c r="B117" s="65" t="s">
        <v>102</v>
      </c>
      <c r="C117" s="39">
        <f>SUM(C116)</f>
        <v>0</v>
      </c>
      <c r="D117" s="39">
        <f t="shared" ref="D117:BK117" si="18">SUM(D116)</f>
        <v>0</v>
      </c>
      <c r="E117" s="39">
        <f t="shared" si="18"/>
        <v>0</v>
      </c>
      <c r="F117" s="39">
        <f t="shared" si="18"/>
        <v>0</v>
      </c>
      <c r="G117" s="39">
        <f t="shared" si="18"/>
        <v>0</v>
      </c>
      <c r="H117" s="39">
        <f t="shared" si="18"/>
        <v>0</v>
      </c>
      <c r="I117" s="39">
        <f t="shared" si="18"/>
        <v>0</v>
      </c>
      <c r="J117" s="39">
        <f t="shared" si="18"/>
        <v>0</v>
      </c>
      <c r="K117" s="39">
        <f t="shared" si="18"/>
        <v>0</v>
      </c>
      <c r="L117" s="39">
        <f t="shared" si="18"/>
        <v>0</v>
      </c>
      <c r="M117" s="39">
        <f t="shared" si="18"/>
        <v>0</v>
      </c>
      <c r="N117" s="39">
        <f t="shared" si="18"/>
        <v>0</v>
      </c>
      <c r="O117" s="39">
        <f t="shared" si="18"/>
        <v>0</v>
      </c>
      <c r="P117" s="39">
        <f t="shared" si="18"/>
        <v>0</v>
      </c>
      <c r="Q117" s="39">
        <f t="shared" si="18"/>
        <v>0</v>
      </c>
      <c r="R117" s="39">
        <f t="shared" si="18"/>
        <v>0</v>
      </c>
      <c r="S117" s="39">
        <f t="shared" si="18"/>
        <v>0</v>
      </c>
      <c r="T117" s="39">
        <f t="shared" si="18"/>
        <v>0</v>
      </c>
      <c r="U117" s="39">
        <f t="shared" si="18"/>
        <v>0</v>
      </c>
      <c r="V117" s="39">
        <f t="shared" si="18"/>
        <v>0</v>
      </c>
      <c r="W117" s="39">
        <f t="shared" si="18"/>
        <v>0</v>
      </c>
      <c r="X117" s="39">
        <f t="shared" si="18"/>
        <v>0</v>
      </c>
      <c r="Y117" s="39">
        <f t="shared" si="18"/>
        <v>0</v>
      </c>
      <c r="Z117" s="39">
        <f t="shared" si="18"/>
        <v>0</v>
      </c>
      <c r="AA117" s="39">
        <f t="shared" si="18"/>
        <v>0</v>
      </c>
      <c r="AB117" s="39">
        <f t="shared" si="18"/>
        <v>0</v>
      </c>
      <c r="AC117" s="39">
        <f t="shared" si="18"/>
        <v>0</v>
      </c>
      <c r="AD117" s="39">
        <f t="shared" si="18"/>
        <v>0</v>
      </c>
      <c r="AE117" s="39">
        <f t="shared" si="18"/>
        <v>0</v>
      </c>
      <c r="AF117" s="39">
        <f t="shared" si="18"/>
        <v>0</v>
      </c>
      <c r="AG117" s="39">
        <f t="shared" si="18"/>
        <v>0</v>
      </c>
      <c r="AH117" s="39">
        <f t="shared" si="18"/>
        <v>0</v>
      </c>
      <c r="AI117" s="39">
        <f t="shared" si="18"/>
        <v>0</v>
      </c>
      <c r="AJ117" s="39">
        <f t="shared" si="18"/>
        <v>0</v>
      </c>
      <c r="AK117" s="39">
        <f t="shared" si="18"/>
        <v>0</v>
      </c>
      <c r="AL117" s="39">
        <f t="shared" si="18"/>
        <v>0</v>
      </c>
      <c r="AM117" s="39">
        <f t="shared" si="18"/>
        <v>0</v>
      </c>
      <c r="AN117" s="39">
        <f t="shared" si="18"/>
        <v>0</v>
      </c>
      <c r="AO117" s="39">
        <f t="shared" si="18"/>
        <v>0</v>
      </c>
      <c r="AP117" s="39">
        <f t="shared" si="18"/>
        <v>0</v>
      </c>
      <c r="AQ117" s="39">
        <f t="shared" si="18"/>
        <v>0</v>
      </c>
      <c r="AR117" s="39">
        <f t="shared" si="18"/>
        <v>0</v>
      </c>
      <c r="AS117" s="39">
        <f t="shared" si="18"/>
        <v>0</v>
      </c>
      <c r="AT117" s="39">
        <f t="shared" si="18"/>
        <v>0</v>
      </c>
      <c r="AU117" s="39">
        <f t="shared" si="18"/>
        <v>0</v>
      </c>
      <c r="AV117" s="39">
        <f t="shared" si="18"/>
        <v>0</v>
      </c>
      <c r="AW117" s="39">
        <f t="shared" si="18"/>
        <v>0</v>
      </c>
      <c r="AX117" s="39">
        <f t="shared" si="18"/>
        <v>0</v>
      </c>
      <c r="AY117" s="39">
        <f t="shared" si="18"/>
        <v>0</v>
      </c>
      <c r="AZ117" s="39">
        <f t="shared" si="18"/>
        <v>0</v>
      </c>
      <c r="BA117" s="39">
        <f t="shared" si="18"/>
        <v>0</v>
      </c>
      <c r="BB117" s="39">
        <f t="shared" si="18"/>
        <v>0</v>
      </c>
      <c r="BC117" s="39">
        <f t="shared" si="18"/>
        <v>0</v>
      </c>
      <c r="BD117" s="39">
        <f t="shared" si="18"/>
        <v>0</v>
      </c>
      <c r="BE117" s="39">
        <f t="shared" si="18"/>
        <v>0</v>
      </c>
      <c r="BF117" s="39">
        <f t="shared" si="18"/>
        <v>0</v>
      </c>
      <c r="BG117" s="39">
        <f t="shared" si="18"/>
        <v>0</v>
      </c>
      <c r="BH117" s="39">
        <f t="shared" si="18"/>
        <v>0</v>
      </c>
      <c r="BI117" s="39">
        <f t="shared" si="18"/>
        <v>0</v>
      </c>
      <c r="BJ117" s="39">
        <f t="shared" si="18"/>
        <v>0</v>
      </c>
      <c r="BK117" s="46">
        <f t="shared" si="18"/>
        <v>0</v>
      </c>
    </row>
    <row r="118" spans="1:63" ht="13.5" thickBot="1" x14ac:dyDescent="0.25">
      <c r="A118" s="62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77"/>
    </row>
    <row r="119" spans="1:63" ht="13.5" thickBot="1" x14ac:dyDescent="0.25">
      <c r="A119" s="37"/>
      <c r="B119" s="78" t="s">
        <v>116</v>
      </c>
      <c r="C119" s="39">
        <f>C117+C113+C98+C93+C60</f>
        <v>0</v>
      </c>
      <c r="D119" s="39">
        <f t="shared" ref="D119:BK119" si="19">D117+D113+D98+D93+D60</f>
        <v>3576.2599999999998</v>
      </c>
      <c r="E119" s="39">
        <f t="shared" si="19"/>
        <v>1618.8600000000001</v>
      </c>
      <c r="F119" s="39">
        <f t="shared" si="19"/>
        <v>0</v>
      </c>
      <c r="G119" s="39">
        <f t="shared" si="19"/>
        <v>0</v>
      </c>
      <c r="H119" s="39">
        <f t="shared" si="19"/>
        <v>4901.1099999999988</v>
      </c>
      <c r="I119" s="39">
        <f t="shared" si="19"/>
        <v>39213.239999999991</v>
      </c>
      <c r="J119" s="39">
        <f t="shared" si="19"/>
        <v>1845.2700000000002</v>
      </c>
      <c r="K119" s="39">
        <f t="shared" si="19"/>
        <v>0</v>
      </c>
      <c r="L119" s="39">
        <f t="shared" si="19"/>
        <v>8178.24</v>
      </c>
      <c r="M119" s="39">
        <f t="shared" si="19"/>
        <v>0</v>
      </c>
      <c r="N119" s="39">
        <f t="shared" si="19"/>
        <v>0</v>
      </c>
      <c r="O119" s="39">
        <f t="shared" si="19"/>
        <v>0</v>
      </c>
      <c r="P119" s="39">
        <f t="shared" si="19"/>
        <v>0</v>
      </c>
      <c r="Q119" s="39">
        <f t="shared" si="19"/>
        <v>0</v>
      </c>
      <c r="R119" s="39">
        <f t="shared" si="19"/>
        <v>3037.8099999999995</v>
      </c>
      <c r="S119" s="39">
        <f t="shared" si="19"/>
        <v>2360.6100000000006</v>
      </c>
      <c r="T119" s="39">
        <f t="shared" si="19"/>
        <v>480.38000000000005</v>
      </c>
      <c r="U119" s="39">
        <f t="shared" si="19"/>
        <v>0</v>
      </c>
      <c r="V119" s="39">
        <f t="shared" si="19"/>
        <v>1497.6800000000003</v>
      </c>
      <c r="W119" s="39">
        <f t="shared" si="19"/>
        <v>0</v>
      </c>
      <c r="X119" s="39">
        <f t="shared" si="19"/>
        <v>0</v>
      </c>
      <c r="Y119" s="39">
        <f t="shared" si="19"/>
        <v>0</v>
      </c>
      <c r="Z119" s="39">
        <f t="shared" si="19"/>
        <v>0</v>
      </c>
      <c r="AA119" s="39">
        <f t="shared" si="19"/>
        <v>0</v>
      </c>
      <c r="AB119" s="39">
        <f t="shared" si="19"/>
        <v>608.81999999999994</v>
      </c>
      <c r="AC119" s="39">
        <f t="shared" si="19"/>
        <v>99</v>
      </c>
      <c r="AD119" s="39">
        <f t="shared" si="19"/>
        <v>1.65</v>
      </c>
      <c r="AE119" s="39">
        <f t="shared" si="19"/>
        <v>0</v>
      </c>
      <c r="AF119" s="39">
        <f t="shared" si="19"/>
        <v>676.75000000000011</v>
      </c>
      <c r="AG119" s="39">
        <f t="shared" si="19"/>
        <v>0</v>
      </c>
      <c r="AH119" s="39">
        <f t="shared" si="19"/>
        <v>0</v>
      </c>
      <c r="AI119" s="39">
        <f t="shared" si="19"/>
        <v>0</v>
      </c>
      <c r="AJ119" s="39">
        <f t="shared" si="19"/>
        <v>0</v>
      </c>
      <c r="AK119" s="39">
        <f t="shared" si="19"/>
        <v>0</v>
      </c>
      <c r="AL119" s="39">
        <f t="shared" si="19"/>
        <v>1067.02</v>
      </c>
      <c r="AM119" s="39">
        <f t="shared" si="19"/>
        <v>30.400000000000006</v>
      </c>
      <c r="AN119" s="39">
        <f t="shared" si="19"/>
        <v>15.75</v>
      </c>
      <c r="AO119" s="39">
        <f t="shared" si="19"/>
        <v>0</v>
      </c>
      <c r="AP119" s="39">
        <f t="shared" si="19"/>
        <v>256.45999999999992</v>
      </c>
      <c r="AQ119" s="39">
        <f t="shared" si="19"/>
        <v>0</v>
      </c>
      <c r="AR119" s="39">
        <f t="shared" si="19"/>
        <v>246.6</v>
      </c>
      <c r="AS119" s="39">
        <f t="shared" si="19"/>
        <v>0.37000000000000005</v>
      </c>
      <c r="AT119" s="39">
        <f t="shared" si="19"/>
        <v>0</v>
      </c>
      <c r="AU119" s="39">
        <f t="shared" si="19"/>
        <v>0</v>
      </c>
      <c r="AV119" s="39">
        <f t="shared" si="19"/>
        <v>26206.04</v>
      </c>
      <c r="AW119" s="39">
        <f t="shared" si="19"/>
        <v>78590.489999999991</v>
      </c>
      <c r="AX119" s="39">
        <f t="shared" si="19"/>
        <v>101.08</v>
      </c>
      <c r="AY119" s="39">
        <f t="shared" si="19"/>
        <v>0.22</v>
      </c>
      <c r="AZ119" s="39">
        <f t="shared" si="19"/>
        <v>18733.07</v>
      </c>
      <c r="BA119" s="39">
        <f t="shared" si="19"/>
        <v>0</v>
      </c>
      <c r="BB119" s="39">
        <f t="shared" si="19"/>
        <v>0</v>
      </c>
      <c r="BC119" s="39">
        <f t="shared" si="19"/>
        <v>0</v>
      </c>
      <c r="BD119" s="39">
        <f t="shared" si="19"/>
        <v>0</v>
      </c>
      <c r="BE119" s="39">
        <f t="shared" si="19"/>
        <v>0</v>
      </c>
      <c r="BF119" s="39">
        <f t="shared" si="19"/>
        <v>31076.909999999993</v>
      </c>
      <c r="BG119" s="39">
        <f t="shared" si="19"/>
        <v>3926.3599999999997</v>
      </c>
      <c r="BH119" s="39">
        <f t="shared" si="19"/>
        <v>278.37</v>
      </c>
      <c r="BI119" s="39">
        <f t="shared" si="19"/>
        <v>0</v>
      </c>
      <c r="BJ119" s="39">
        <f t="shared" si="19"/>
        <v>9485.09</v>
      </c>
      <c r="BK119" s="39">
        <f t="shared" si="19"/>
        <v>238109.90999999997</v>
      </c>
    </row>
    <row r="120" spans="1:63" ht="13.5" thickBot="1" x14ac:dyDescent="0.25">
      <c r="A120" s="62"/>
      <c r="B120" s="63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77"/>
    </row>
    <row r="121" spans="1:63" ht="15" x14ac:dyDescent="0.3">
      <c r="A121" s="23" t="s">
        <v>117</v>
      </c>
      <c r="B121" s="79" t="s">
        <v>118</v>
      </c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1"/>
    </row>
    <row r="122" spans="1:63" ht="15.75" thickBot="1" x14ac:dyDescent="0.35">
      <c r="A122" s="82"/>
      <c r="B122" s="83" t="s">
        <v>119</v>
      </c>
      <c r="C122" s="84">
        <v>0</v>
      </c>
      <c r="D122" s="84">
        <v>0</v>
      </c>
      <c r="E122" s="84">
        <v>0</v>
      </c>
      <c r="F122" s="84">
        <v>0</v>
      </c>
      <c r="G122" s="84">
        <v>0</v>
      </c>
      <c r="H122" s="84">
        <v>3.03</v>
      </c>
      <c r="I122" s="84">
        <v>1.31</v>
      </c>
      <c r="J122" s="84">
        <v>0</v>
      </c>
      <c r="K122" s="84">
        <v>0</v>
      </c>
      <c r="L122" s="84">
        <v>2.4500000000000002</v>
      </c>
      <c r="M122" s="84"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3.64</v>
      </c>
      <c r="S122" s="84">
        <v>2.86</v>
      </c>
      <c r="T122" s="84">
        <v>0</v>
      </c>
      <c r="U122" s="84">
        <v>0</v>
      </c>
      <c r="V122" s="84">
        <v>3.99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84">
        <v>0.26</v>
      </c>
      <c r="AC122" s="84">
        <v>0</v>
      </c>
      <c r="AD122" s="84">
        <v>0</v>
      </c>
      <c r="AE122" s="84">
        <v>0</v>
      </c>
      <c r="AF122" s="84">
        <v>0.39</v>
      </c>
      <c r="AG122" s="84">
        <v>0</v>
      </c>
      <c r="AH122" s="84">
        <v>0</v>
      </c>
      <c r="AI122" s="84">
        <v>0</v>
      </c>
      <c r="AJ122" s="84">
        <v>0</v>
      </c>
      <c r="AK122" s="84">
        <v>0</v>
      </c>
      <c r="AL122" s="84">
        <v>0.34</v>
      </c>
      <c r="AM122" s="84">
        <v>0</v>
      </c>
      <c r="AN122" s="84">
        <v>0</v>
      </c>
      <c r="AO122" s="84">
        <v>0</v>
      </c>
      <c r="AP122" s="84">
        <v>0.64</v>
      </c>
      <c r="AQ122" s="84">
        <v>0</v>
      </c>
      <c r="AR122" s="84">
        <v>0</v>
      </c>
      <c r="AS122" s="84">
        <v>0</v>
      </c>
      <c r="AT122" s="84">
        <v>0</v>
      </c>
      <c r="AU122" s="84">
        <v>0</v>
      </c>
      <c r="AV122" s="84">
        <v>7.45</v>
      </c>
      <c r="AW122" s="84">
        <v>1.78</v>
      </c>
      <c r="AX122" s="84">
        <v>0</v>
      </c>
      <c r="AY122" s="84">
        <v>0</v>
      </c>
      <c r="AZ122" s="84">
        <v>13.9</v>
      </c>
      <c r="BA122" s="84">
        <v>0</v>
      </c>
      <c r="BB122" s="84">
        <v>0</v>
      </c>
      <c r="BC122" s="84">
        <v>0</v>
      </c>
      <c r="BD122" s="84">
        <v>0</v>
      </c>
      <c r="BE122" s="84">
        <v>0</v>
      </c>
      <c r="BF122" s="84">
        <v>19.34</v>
      </c>
      <c r="BG122" s="84">
        <v>3.62</v>
      </c>
      <c r="BH122" s="84">
        <v>0</v>
      </c>
      <c r="BI122" s="84">
        <v>0</v>
      </c>
      <c r="BJ122" s="84">
        <v>13.81</v>
      </c>
      <c r="BK122" s="85">
        <f>SUM(C122:BJ122)</f>
        <v>78.810000000000016</v>
      </c>
    </row>
    <row r="123" spans="1:63" ht="15.75" thickBot="1" x14ac:dyDescent="0.35">
      <c r="A123" s="86"/>
      <c r="B123" s="87" t="s">
        <v>120</v>
      </c>
      <c r="C123" s="88">
        <v>0</v>
      </c>
      <c r="D123" s="88">
        <v>0</v>
      </c>
      <c r="E123" s="88">
        <v>0</v>
      </c>
      <c r="F123" s="88">
        <v>0</v>
      </c>
      <c r="G123" s="88">
        <v>0</v>
      </c>
      <c r="H123" s="88">
        <v>0.18</v>
      </c>
      <c r="I123" s="88">
        <v>0.08</v>
      </c>
      <c r="J123" s="88">
        <v>0</v>
      </c>
      <c r="K123" s="88">
        <v>0</v>
      </c>
      <c r="L123" s="88">
        <v>0.81</v>
      </c>
      <c r="M123" s="88">
        <v>0</v>
      </c>
      <c r="N123" s="88">
        <v>0</v>
      </c>
      <c r="O123" s="88">
        <v>0</v>
      </c>
      <c r="P123" s="88">
        <v>0</v>
      </c>
      <c r="Q123" s="88">
        <v>0</v>
      </c>
      <c r="R123" s="88">
        <v>0.28999999999999998</v>
      </c>
      <c r="S123" s="88">
        <v>0.02</v>
      </c>
      <c r="T123" s="88">
        <v>0</v>
      </c>
      <c r="U123" s="88">
        <v>0</v>
      </c>
      <c r="V123" s="88">
        <v>0.28000000000000003</v>
      </c>
      <c r="W123" s="88">
        <v>0</v>
      </c>
      <c r="X123" s="88">
        <v>0</v>
      </c>
      <c r="Y123" s="88">
        <v>0</v>
      </c>
      <c r="Z123" s="88">
        <v>0</v>
      </c>
      <c r="AA123" s="88">
        <v>0</v>
      </c>
      <c r="AB123" s="88">
        <v>7.0000000000000007E-2</v>
      </c>
      <c r="AC123" s="88">
        <v>0</v>
      </c>
      <c r="AD123" s="88">
        <v>0</v>
      </c>
      <c r="AE123" s="88">
        <v>0</v>
      </c>
      <c r="AF123" s="88">
        <v>0.11</v>
      </c>
      <c r="AG123" s="88">
        <v>0</v>
      </c>
      <c r="AH123" s="88">
        <v>0</v>
      </c>
      <c r="AI123" s="88">
        <v>0</v>
      </c>
      <c r="AJ123" s="88">
        <v>0</v>
      </c>
      <c r="AK123" s="88">
        <v>0</v>
      </c>
      <c r="AL123" s="88">
        <v>0.05</v>
      </c>
      <c r="AM123" s="88">
        <v>0</v>
      </c>
      <c r="AN123" s="88">
        <v>0</v>
      </c>
      <c r="AO123" s="88">
        <v>0</v>
      </c>
      <c r="AP123" s="88">
        <v>0.05</v>
      </c>
      <c r="AQ123" s="88">
        <v>0</v>
      </c>
      <c r="AR123" s="88">
        <v>0</v>
      </c>
      <c r="AS123" s="88">
        <v>0</v>
      </c>
      <c r="AT123" s="88">
        <v>0</v>
      </c>
      <c r="AU123" s="88">
        <v>0</v>
      </c>
      <c r="AV123" s="88">
        <v>0.88</v>
      </c>
      <c r="AW123" s="88">
        <v>0.13</v>
      </c>
      <c r="AX123" s="88">
        <v>0</v>
      </c>
      <c r="AY123" s="88">
        <v>0</v>
      </c>
      <c r="AZ123" s="88">
        <v>1.4</v>
      </c>
      <c r="BA123" s="88">
        <v>0</v>
      </c>
      <c r="BB123" s="88">
        <v>0</v>
      </c>
      <c r="BC123" s="88">
        <v>0</v>
      </c>
      <c r="BD123" s="88">
        <v>0</v>
      </c>
      <c r="BE123" s="88">
        <v>0</v>
      </c>
      <c r="BF123" s="88">
        <v>1.8</v>
      </c>
      <c r="BG123" s="88">
        <v>0.41</v>
      </c>
      <c r="BH123" s="88">
        <v>0.03</v>
      </c>
      <c r="BI123" s="88">
        <v>0</v>
      </c>
      <c r="BJ123" s="88">
        <v>2.16</v>
      </c>
      <c r="BK123" s="85">
        <f>SUM(C123:BJ123)</f>
        <v>8.75</v>
      </c>
    </row>
    <row r="124" spans="1:63" ht="13.5" thickBot="1" x14ac:dyDescent="0.25">
      <c r="A124" s="54"/>
      <c r="B124" s="55" t="s">
        <v>102</v>
      </c>
      <c r="C124" s="56">
        <f>SUM(C122:C123)</f>
        <v>0</v>
      </c>
      <c r="D124" s="56">
        <f t="shared" ref="D124:BJ124" si="20">SUM(D122:D123)</f>
        <v>0</v>
      </c>
      <c r="E124" s="56">
        <f t="shared" si="20"/>
        <v>0</v>
      </c>
      <c r="F124" s="56">
        <f t="shared" si="20"/>
        <v>0</v>
      </c>
      <c r="G124" s="56">
        <f t="shared" si="20"/>
        <v>0</v>
      </c>
      <c r="H124" s="56">
        <f t="shared" si="20"/>
        <v>3.21</v>
      </c>
      <c r="I124" s="56">
        <f t="shared" si="20"/>
        <v>1.3900000000000001</v>
      </c>
      <c r="J124" s="56">
        <f t="shared" si="20"/>
        <v>0</v>
      </c>
      <c r="K124" s="56">
        <f t="shared" si="20"/>
        <v>0</v>
      </c>
      <c r="L124" s="56">
        <f t="shared" si="20"/>
        <v>3.2600000000000002</v>
      </c>
      <c r="M124" s="56">
        <f t="shared" si="20"/>
        <v>0</v>
      </c>
      <c r="N124" s="56">
        <f t="shared" si="20"/>
        <v>0</v>
      </c>
      <c r="O124" s="56">
        <f t="shared" si="20"/>
        <v>0</v>
      </c>
      <c r="P124" s="56">
        <f t="shared" si="20"/>
        <v>0</v>
      </c>
      <c r="Q124" s="56">
        <f t="shared" si="20"/>
        <v>0</v>
      </c>
      <c r="R124" s="56">
        <f t="shared" si="20"/>
        <v>3.93</v>
      </c>
      <c r="S124" s="56">
        <f t="shared" si="20"/>
        <v>2.88</v>
      </c>
      <c r="T124" s="56">
        <f t="shared" si="20"/>
        <v>0</v>
      </c>
      <c r="U124" s="56">
        <f t="shared" si="20"/>
        <v>0</v>
      </c>
      <c r="V124" s="56">
        <f t="shared" si="20"/>
        <v>4.2700000000000005</v>
      </c>
      <c r="W124" s="56">
        <f t="shared" si="20"/>
        <v>0</v>
      </c>
      <c r="X124" s="56">
        <f t="shared" si="20"/>
        <v>0</v>
      </c>
      <c r="Y124" s="56">
        <f t="shared" si="20"/>
        <v>0</v>
      </c>
      <c r="Z124" s="56">
        <f t="shared" si="20"/>
        <v>0</v>
      </c>
      <c r="AA124" s="56">
        <f t="shared" si="20"/>
        <v>0</v>
      </c>
      <c r="AB124" s="56">
        <f t="shared" si="20"/>
        <v>0.33</v>
      </c>
      <c r="AC124" s="56">
        <f t="shared" si="20"/>
        <v>0</v>
      </c>
      <c r="AD124" s="56">
        <f t="shared" si="20"/>
        <v>0</v>
      </c>
      <c r="AE124" s="56">
        <f t="shared" si="20"/>
        <v>0</v>
      </c>
      <c r="AF124" s="56">
        <f t="shared" si="20"/>
        <v>0.5</v>
      </c>
      <c r="AG124" s="56">
        <f t="shared" si="20"/>
        <v>0</v>
      </c>
      <c r="AH124" s="56">
        <f t="shared" si="20"/>
        <v>0</v>
      </c>
      <c r="AI124" s="56">
        <f t="shared" si="20"/>
        <v>0</v>
      </c>
      <c r="AJ124" s="56">
        <f t="shared" si="20"/>
        <v>0</v>
      </c>
      <c r="AK124" s="56">
        <f t="shared" si="20"/>
        <v>0</v>
      </c>
      <c r="AL124" s="56">
        <f t="shared" si="20"/>
        <v>0.39</v>
      </c>
      <c r="AM124" s="56">
        <f t="shared" si="20"/>
        <v>0</v>
      </c>
      <c r="AN124" s="56">
        <f t="shared" si="20"/>
        <v>0</v>
      </c>
      <c r="AO124" s="56">
        <f t="shared" si="20"/>
        <v>0</v>
      </c>
      <c r="AP124" s="56">
        <f t="shared" si="20"/>
        <v>0.69000000000000006</v>
      </c>
      <c r="AQ124" s="56">
        <f t="shared" si="20"/>
        <v>0</v>
      </c>
      <c r="AR124" s="56">
        <f t="shared" si="20"/>
        <v>0</v>
      </c>
      <c r="AS124" s="56">
        <f t="shared" si="20"/>
        <v>0</v>
      </c>
      <c r="AT124" s="56">
        <f t="shared" si="20"/>
        <v>0</v>
      </c>
      <c r="AU124" s="56">
        <f t="shared" si="20"/>
        <v>0</v>
      </c>
      <c r="AV124" s="56">
        <f t="shared" si="20"/>
        <v>8.33</v>
      </c>
      <c r="AW124" s="56">
        <f t="shared" si="20"/>
        <v>1.9100000000000001</v>
      </c>
      <c r="AX124" s="56">
        <f t="shared" si="20"/>
        <v>0</v>
      </c>
      <c r="AY124" s="56">
        <f t="shared" si="20"/>
        <v>0</v>
      </c>
      <c r="AZ124" s="56">
        <f t="shared" si="20"/>
        <v>15.3</v>
      </c>
      <c r="BA124" s="56">
        <f t="shared" si="20"/>
        <v>0</v>
      </c>
      <c r="BB124" s="56">
        <f t="shared" si="20"/>
        <v>0</v>
      </c>
      <c r="BC124" s="56">
        <f t="shared" si="20"/>
        <v>0</v>
      </c>
      <c r="BD124" s="56">
        <f t="shared" si="20"/>
        <v>0</v>
      </c>
      <c r="BE124" s="56">
        <f t="shared" si="20"/>
        <v>0</v>
      </c>
      <c r="BF124" s="56">
        <f t="shared" si="20"/>
        <v>21.14</v>
      </c>
      <c r="BG124" s="56">
        <f t="shared" si="20"/>
        <v>4.03</v>
      </c>
      <c r="BH124" s="56">
        <f t="shared" si="20"/>
        <v>0.03</v>
      </c>
      <c r="BI124" s="56">
        <f t="shared" si="20"/>
        <v>0</v>
      </c>
      <c r="BJ124" s="56">
        <f t="shared" si="20"/>
        <v>15.97</v>
      </c>
      <c r="BK124" s="56">
        <f>SUM(BK122:BK123)</f>
        <v>87.560000000000016</v>
      </c>
    </row>
    <row r="125" spans="1:63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90"/>
    </row>
    <row r="126" spans="1:63" x14ac:dyDescent="0.2">
      <c r="A126" s="89"/>
      <c r="B126" s="89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2"/>
    </row>
    <row r="127" spans="1:63" x14ac:dyDescent="0.2">
      <c r="A127" s="89"/>
      <c r="B127" s="93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</row>
    <row r="128" spans="1:63" x14ac:dyDescent="0.2">
      <c r="A128" s="89"/>
      <c r="B128" s="94" t="s">
        <v>121</v>
      </c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89"/>
    </row>
    <row r="129" spans="1:63" x14ac:dyDescent="0.2">
      <c r="A129" s="89"/>
      <c r="B129" s="94" t="s">
        <v>122</v>
      </c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</row>
    <row r="130" spans="1:63" x14ac:dyDescent="0.2">
      <c r="A130" s="89"/>
      <c r="B130" s="94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</row>
    <row r="131" spans="1:63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</row>
    <row r="132" spans="1:63" x14ac:dyDescent="0.2">
      <c r="A132" s="89"/>
      <c r="B132" s="94" t="s">
        <v>123</v>
      </c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</row>
    <row r="133" spans="1:63" x14ac:dyDescent="0.2">
      <c r="A133" s="89"/>
      <c r="B133" s="94" t="s">
        <v>124</v>
      </c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</row>
    <row r="134" spans="1:63" x14ac:dyDescent="0.2">
      <c r="A134" s="89"/>
      <c r="B134" s="94" t="s">
        <v>125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</row>
    <row r="135" spans="1:63" x14ac:dyDescent="0.2">
      <c r="A135" s="89"/>
      <c r="B135" s="94" t="s">
        <v>126</v>
      </c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</row>
    <row r="136" spans="1:63" x14ac:dyDescent="0.2">
      <c r="A136" s="89"/>
      <c r="B136" s="94" t="s">
        <v>127</v>
      </c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</row>
    <row r="137" spans="1:63" x14ac:dyDescent="0.2">
      <c r="A137" s="89"/>
      <c r="B137" s="94" t="s">
        <v>128</v>
      </c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6" ma:contentTypeDescription="Create a new document." ma:contentTypeScope="" ma:versionID="3d77b68959acaf73f42d15d50dcc2e9f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eeab02b84ed5f987b432aa0d22ba2a0c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d6648c5-053f-440f-a844-f728cd998535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1B5AF0-4E1E-4114-9595-2F945E3AA1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F36735-57E6-4EA0-A003-279B6BB57E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08C7B6-7923-4C05-A780-BD92900852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b6de568-91ed-4883-9cbc-81954b915dc4"/>
    <ds:schemaRef ds:uri="http://www.w3.org/XML/1998/namespace"/>
    <ds:schemaRef ds:uri="9d6648c5-053f-440f-a844-f728cd998535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2023-05-09T04:26:40Z</dcterms:created>
  <dcterms:modified xsi:type="dcterms:W3CDTF">2023-05-09T04:27:58Z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